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E4\Ramses\ISO20022 migration\"/>
    </mc:Choice>
  </mc:AlternateContent>
  <xr:revisionPtr revIDLastSave="0" documentId="8_{F57F49DF-78E6-41D9-BC70-FDD5DAA516C1}" xr6:coauthVersionLast="44" xr6:coauthVersionMax="44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BneWorkBookProperties" sheetId="4" state="veryHidden" r:id="rId1"/>
    <sheet name="Certification For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46" i="1" l="1"/>
  <c r="T245" i="1"/>
  <c r="T244" i="1"/>
  <c r="T243" i="1"/>
  <c r="T235" i="1"/>
  <c r="T219" i="1"/>
  <c r="T217" i="1"/>
  <c r="T215" i="1"/>
  <c r="T212" i="1"/>
  <c r="T210" i="1"/>
  <c r="T209" i="1"/>
  <c r="T207" i="1"/>
  <c r="T206" i="1"/>
  <c r="T205" i="1"/>
  <c r="T202" i="1"/>
  <c r="T200" i="1"/>
  <c r="T198" i="1"/>
  <c r="T196" i="1"/>
  <c r="T193" i="1"/>
  <c r="T191" i="1"/>
  <c r="T188" i="1"/>
  <c r="T186" i="1"/>
  <c r="T184" i="1"/>
  <c r="T160" i="1"/>
  <c r="T159" i="1"/>
  <c r="T157" i="1"/>
  <c r="T156" i="1"/>
  <c r="T153" i="1"/>
  <c r="T152" i="1"/>
  <c r="T151" i="1"/>
  <c r="T150" i="1"/>
  <c r="T148" i="1"/>
  <c r="T147" i="1"/>
  <c r="T146" i="1"/>
  <c r="T145" i="1"/>
  <c r="T144" i="1"/>
  <c r="T143" i="1"/>
  <c r="T142" i="1"/>
  <c r="T137" i="1"/>
  <c r="T135" i="1"/>
  <c r="T134" i="1"/>
  <c r="T133" i="1"/>
  <c r="T127" i="1"/>
  <c r="T126" i="1"/>
  <c r="T125" i="1"/>
  <c r="T124" i="1"/>
  <c r="T114" i="1"/>
  <c r="T111" i="1"/>
  <c r="T109" i="1"/>
  <c r="T107" i="1"/>
  <c r="T104" i="1"/>
  <c r="T102" i="1"/>
  <c r="T101" i="1"/>
  <c r="T99" i="1"/>
  <c r="T96" i="1"/>
  <c r="T95" i="1"/>
  <c r="T94" i="1"/>
  <c r="T93" i="1"/>
  <c r="T90" i="1"/>
  <c r="T89" i="1"/>
  <c r="T88" i="1"/>
  <c r="T56" i="1"/>
  <c r="T58" i="1"/>
  <c r="T60" i="1"/>
  <c r="T63" i="1"/>
  <c r="T65" i="1"/>
  <c r="T67" i="1"/>
  <c r="T55" i="1"/>
  <c r="T46" i="1"/>
  <c r="T47" i="1"/>
  <c r="T48" i="1"/>
  <c r="T45" i="1"/>
  <c r="T31" i="1"/>
  <c r="T32" i="1"/>
  <c r="T33" i="1"/>
  <c r="T34" i="1"/>
  <c r="T35" i="1"/>
  <c r="T36" i="1"/>
  <c r="T37" i="1"/>
  <c r="T38" i="1"/>
  <c r="T39" i="1"/>
  <c r="T40" i="1"/>
  <c r="T30" i="1"/>
  <c r="J102" i="1" l="1"/>
  <c r="S228" i="1"/>
  <c r="S16" i="1"/>
  <c r="T42" i="1"/>
  <c r="T43" i="1"/>
  <c r="T44" i="1"/>
  <c r="T50" i="1"/>
  <c r="T51" i="1"/>
  <c r="T52" i="1"/>
  <c r="T70" i="1"/>
  <c r="T73" i="1"/>
  <c r="T76" i="1"/>
  <c r="T79" i="1"/>
  <c r="T84" i="1"/>
  <c r="T85" i="1"/>
  <c r="T120" i="1"/>
  <c r="T121" i="1"/>
  <c r="T122" i="1"/>
  <c r="T123" i="1"/>
  <c r="T129" i="1"/>
  <c r="T130" i="1"/>
  <c r="T131" i="1"/>
  <c r="T139" i="1"/>
  <c r="T163" i="1"/>
  <c r="T166" i="1"/>
  <c r="T169" i="1"/>
  <c r="T173" i="1"/>
  <c r="T178" i="1"/>
  <c r="T180" i="1"/>
  <c r="T182" i="1"/>
  <c r="T229" i="1"/>
  <c r="T230" i="1"/>
  <c r="T231" i="1"/>
  <c r="T232" i="1"/>
  <c r="T233" i="1"/>
  <c r="T237" i="1"/>
  <c r="T239" i="1"/>
  <c r="T28" i="1"/>
  <c r="T29" i="1"/>
  <c r="T27" i="1"/>
  <c r="T16" i="1" s="1"/>
  <c r="J27" i="1"/>
  <c r="B244" i="1"/>
  <c r="B246" i="1"/>
  <c r="B235" i="1"/>
  <c r="B237" i="1"/>
  <c r="J230" i="1"/>
  <c r="J238" i="1"/>
  <c r="J234" i="1"/>
  <c r="J114" i="1"/>
  <c r="B114" i="1"/>
  <c r="J113" i="1"/>
  <c r="B230" i="1"/>
  <c r="B231" i="1"/>
  <c r="B239" i="1"/>
  <c r="B243" i="1"/>
  <c r="B245" i="1"/>
  <c r="B186" i="1"/>
  <c r="B120" i="1"/>
  <c r="B121" i="1"/>
  <c r="B122" i="1"/>
  <c r="B123" i="1"/>
  <c r="B124" i="1"/>
  <c r="B125" i="1"/>
  <c r="B126" i="1"/>
  <c r="B127" i="1"/>
  <c r="B129" i="1"/>
  <c r="B130" i="1"/>
  <c r="B131" i="1"/>
  <c r="B133" i="1"/>
  <c r="B134" i="1"/>
  <c r="B135" i="1"/>
  <c r="B137" i="1"/>
  <c r="B139" i="1"/>
  <c r="B142" i="1"/>
  <c r="B143" i="1"/>
  <c r="B144" i="1"/>
  <c r="B145" i="1"/>
  <c r="B146" i="1"/>
  <c r="B147" i="1"/>
  <c r="B148" i="1"/>
  <c r="B150" i="1"/>
  <c r="B151" i="1"/>
  <c r="B152" i="1"/>
  <c r="B153" i="1"/>
  <c r="B156" i="1"/>
  <c r="B157" i="1"/>
  <c r="B159" i="1"/>
  <c r="B160" i="1"/>
  <c r="B163" i="1"/>
  <c r="B166" i="1"/>
  <c r="B169" i="1"/>
  <c r="B173" i="1"/>
  <c r="B178" i="1"/>
  <c r="B180" i="1"/>
  <c r="B182" i="1"/>
  <c r="B184" i="1"/>
  <c r="B188" i="1"/>
  <c r="B191" i="1"/>
  <c r="B193" i="1"/>
  <c r="B195" i="1"/>
  <c r="B196" i="1"/>
  <c r="B198" i="1"/>
  <c r="B200" i="1"/>
  <c r="B202" i="1"/>
  <c r="B205" i="1"/>
  <c r="B206" i="1"/>
  <c r="B207" i="1"/>
  <c r="B209" i="1"/>
  <c r="B212" i="1"/>
  <c r="B215" i="1"/>
  <c r="B217" i="1"/>
  <c r="B219" i="1"/>
  <c r="B70" i="1"/>
  <c r="B73" i="1"/>
  <c r="B76" i="1"/>
  <c r="B79" i="1"/>
  <c r="B84" i="1"/>
  <c r="B85" i="1"/>
  <c r="B88" i="1"/>
  <c r="B89" i="1"/>
  <c r="B90" i="1"/>
  <c r="B93" i="1"/>
  <c r="B94" i="1"/>
  <c r="B95" i="1"/>
  <c r="B96" i="1"/>
  <c r="B99" i="1"/>
  <c r="B101" i="1"/>
  <c r="B102" i="1"/>
  <c r="B104" i="1"/>
  <c r="B107" i="1"/>
  <c r="B109" i="1"/>
  <c r="B111" i="1"/>
  <c r="B63" i="1"/>
  <c r="B65" i="1"/>
  <c r="B67" i="1"/>
  <c r="B55" i="1"/>
  <c r="B56" i="1"/>
  <c r="B58" i="1"/>
  <c r="B60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50" i="1"/>
  <c r="B51" i="1"/>
  <c r="B52" i="1"/>
  <c r="B27" i="1"/>
  <c r="J246" i="1"/>
  <c r="J245" i="1"/>
  <c r="J244" i="1"/>
  <c r="J243" i="1"/>
  <c r="J241" i="1"/>
  <c r="J240" i="1"/>
  <c r="J239" i="1"/>
  <c r="J237" i="1"/>
  <c r="J232" i="1"/>
  <c r="J231" i="1"/>
  <c r="J229" i="1"/>
  <c r="J228" i="1"/>
  <c r="J227" i="1"/>
  <c r="J224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2" i="1"/>
  <c r="J111" i="1"/>
  <c r="J110" i="1"/>
  <c r="J109" i="1"/>
  <c r="J108" i="1"/>
  <c r="J107" i="1"/>
  <c r="J106" i="1"/>
  <c r="J105" i="1"/>
  <c r="J104" i="1"/>
  <c r="J103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8" i="1"/>
  <c r="J29" i="1"/>
  <c r="T228" i="1" l="1"/>
  <c r="D15" i="1" s="1"/>
  <c r="D14" i="1"/>
</calcChain>
</file>

<file path=xl/sharedStrings.xml><?xml version="1.0" encoding="utf-8"?>
<sst xmlns="http://schemas.openxmlformats.org/spreadsheetml/2006/main" count="665" uniqueCount="193">
  <si>
    <t>BIC11</t>
  </si>
  <si>
    <t>Status</t>
  </si>
  <si>
    <t>Test result OK</t>
  </si>
  <si>
    <t>Test result NOK</t>
  </si>
  <si>
    <t xml:space="preserve">GUI </t>
  </si>
  <si>
    <t xml:space="preserve">SWIFT messages </t>
  </si>
  <si>
    <t>Test Identification Number</t>
  </si>
  <si>
    <t>SWIFT tests</t>
  </si>
  <si>
    <t>Specification</t>
  </si>
  <si>
    <t>Remarks</t>
  </si>
  <si>
    <t xml:space="preserve">Sending of ISO 15022 messages </t>
  </si>
  <si>
    <t>DEAG + REAG (already matched)</t>
  </si>
  <si>
    <t>NPAR</t>
  </si>
  <si>
    <t>PART</t>
  </si>
  <si>
    <t>Sending of ISO 20022 messages</t>
  </si>
  <si>
    <t>Receiving of ISO 15022 messages</t>
  </si>
  <si>
    <t>Cancellation Request Status Advice</t>
  </si>
  <si>
    <t>Condition Modification Status Advice</t>
  </si>
  <si>
    <t>NEWM</t>
  </si>
  <si>
    <t>CANC</t>
  </si>
  <si>
    <t>PREA</t>
  </si>
  <si>
    <t>Receiving of ISO 20022 messages</t>
  </si>
  <si>
    <t>1. CONNECTIVITY</t>
  </si>
  <si>
    <t>2. INTEROPERABILITY</t>
  </si>
  <si>
    <t>PRIR</t>
  </si>
  <si>
    <t>BENE//YBEN</t>
  </si>
  <si>
    <t>BENE//NBEN</t>
  </si>
  <si>
    <t>STCO//NOMC  (No Market Claims processing required)</t>
  </si>
  <si>
    <t>No qualifier for Market Claim</t>
  </si>
  <si>
    <t>DELI + RECE (DVP + already matched)</t>
  </si>
  <si>
    <t>RECE + DELI (FOP + already matched)</t>
  </si>
  <si>
    <t>DELI (OK + to be matched &amp; settled)</t>
  </si>
  <si>
    <t>RECE (OK + to be matched &amp; settled)</t>
  </si>
  <si>
    <t>BENE//YBEN (Intern transfert)</t>
  </si>
  <si>
    <t>BENE//NBEN (Intern transfert)</t>
  </si>
  <si>
    <t>PREA -&gt; NEWM (release)</t>
  </si>
  <si>
    <t>NEWM -&gt; PREA (put on hold)</t>
  </si>
  <si>
    <t>MC Account parameter = YES</t>
  </si>
  <si>
    <t>MC Account parameter = NO</t>
  </si>
  <si>
    <t>PARS//PAIN</t>
  </si>
  <si>
    <t>PARS//PARC</t>
  </si>
  <si>
    <t>MEOR</t>
  </si>
  <si>
    <t>No MEOR</t>
  </si>
  <si>
    <t>REMO</t>
  </si>
  <si>
    <t>ADHO</t>
  </si>
  <si>
    <t>SETT (settlement activity)</t>
  </si>
  <si>
    <t>CORP (corporate action activity)</t>
  </si>
  <si>
    <t>POOL</t>
  </si>
  <si>
    <t>AFTE</t>
  </si>
  <si>
    <t>WITH</t>
  </si>
  <si>
    <t>BEFO</t>
  </si>
  <si>
    <t>An instruction with Link POOL</t>
  </si>
  <si>
    <t>An instruction with Link AFTE</t>
  </si>
  <si>
    <t>An instruction with Link WITH</t>
  </si>
  <si>
    <t>An instruction with Link BEFO</t>
  </si>
  <si>
    <t>Link AFTE change to NO Link</t>
  </si>
  <si>
    <t>Link WITH</t>
  </si>
  <si>
    <t>Link WITH change to NO Link</t>
  </si>
  <si>
    <t>Link BEFO</t>
  </si>
  <si>
    <t>Link INFO</t>
  </si>
  <si>
    <t>COMM</t>
  </si>
  <si>
    <t>DEAG</t>
  </si>
  <si>
    <t>SWIFT</t>
  </si>
  <si>
    <t>REAG</t>
  </si>
  <si>
    <t>DEAG ( to be matched &amp; settled)</t>
  </si>
  <si>
    <t>REAG (to be matched &amp; settled)</t>
  </si>
  <si>
    <t>Test Status</t>
  </si>
  <si>
    <t>Test Comment</t>
  </si>
  <si>
    <t>Transaction</t>
  </si>
  <si>
    <t>Instruction</t>
  </si>
  <si>
    <t>Settled DVP</t>
  </si>
  <si>
    <t>No PRIR =&gt; PRIR</t>
  </si>
  <si>
    <t>DAIL</t>
  </si>
  <si>
    <t>SETT</t>
  </si>
  <si>
    <t>CORP</t>
  </si>
  <si>
    <t>Settlement activity</t>
  </si>
  <si>
    <t>Corporate action activity</t>
  </si>
  <si>
    <t>RECE</t>
  </si>
  <si>
    <t>Free Of Payment Message (MT540)</t>
  </si>
  <si>
    <t>Administration of the users</t>
  </si>
  <si>
    <t>Static Data</t>
  </si>
  <si>
    <t>Against Payment Message (MT541)</t>
  </si>
  <si>
    <t>Free Of Payment Message (MT542)</t>
  </si>
  <si>
    <t>DELI</t>
  </si>
  <si>
    <t>Mandatory</t>
  </si>
  <si>
    <t>Opt-out</t>
  </si>
  <si>
    <t>Free Test</t>
  </si>
  <si>
    <t>Broadcast message (MT599)</t>
  </si>
  <si>
    <t>e.a. Cancel, Matching, ...</t>
  </si>
  <si>
    <t>T</t>
  </si>
  <si>
    <t>X</t>
  </si>
  <si>
    <t>G</t>
  </si>
  <si>
    <t>To be rejected</t>
  </si>
  <si>
    <t>Announcement of Corporate Action  (MT564)</t>
  </si>
  <si>
    <t>Confirmation of Corporate Action  (MT566)</t>
  </si>
  <si>
    <t>Against Payment Message (MT541 + MT543)</t>
  </si>
  <si>
    <t>Free Of Payment Message (MT540 + MT542)</t>
  </si>
  <si>
    <t>Cancellation Message (MT54?)</t>
  </si>
  <si>
    <t>Against Payment Message (MT541 or MT543)</t>
  </si>
  <si>
    <t>Free Of Payment Message (MT540 or MT542)</t>
  </si>
  <si>
    <t xml:space="preserve">Against Payment Message (MT541) </t>
  </si>
  <si>
    <t>Cancellation Message (MT541)</t>
  </si>
  <si>
    <t>Transaction Status Advice (MT548)</t>
  </si>
  <si>
    <t>Settlement Allegement Notification (MT578)</t>
  </si>
  <si>
    <t>Confirmation Message (MT544/47)</t>
  </si>
  <si>
    <t>Statement of Holdings Message (MT535)</t>
  </si>
  <si>
    <t>Statement of Transactions Message (MT536)</t>
  </si>
  <si>
    <t>Statement of Pending Transactions (MT537)</t>
  </si>
  <si>
    <r>
      <t xml:space="preserve">Cancellation Advice of Corporate Action </t>
    </r>
    <r>
      <rPr>
        <sz val="10"/>
        <color theme="1"/>
        <rFont val="Arial"/>
        <family val="2"/>
      </rPr>
      <t>(MT564)</t>
    </r>
  </si>
  <si>
    <t>T.1 General</t>
  </si>
  <si>
    <t xml:space="preserve">T.2 Linked instructions </t>
  </si>
  <si>
    <t>T.3 Partial Settlement</t>
  </si>
  <si>
    <t>T.4 Primary Market ( Only for Paying Agent)</t>
  </si>
  <si>
    <t>T.5 Primary Market (Belgian Debt Agency - Only for Primary/Recognized Dealer)</t>
  </si>
  <si>
    <t>T.6 Stripping (Only for Primary/Recognized Dealer)</t>
  </si>
  <si>
    <t>T.7 Reconstitution (Only for Primary/Recognized Dealer)</t>
  </si>
  <si>
    <t>T.8 Acknowledgment Message</t>
  </si>
  <si>
    <t>T.9 Allegement message</t>
  </si>
  <si>
    <t>T.10 Settlement Confirmation messages</t>
  </si>
  <si>
    <t>T.11 Statement messages</t>
  </si>
  <si>
    <t>T.12 Corporate Actions</t>
  </si>
  <si>
    <t>X.1 General</t>
  </si>
  <si>
    <t xml:space="preserve"> </t>
  </si>
  <si>
    <t>Securities Settlement Cancellation Request (sese.020.001.03)</t>
  </si>
  <si>
    <t>Release</t>
  </si>
  <si>
    <t>Put on hold</t>
  </si>
  <si>
    <t>PREA -&gt; No PREA</t>
  </si>
  <si>
    <t>No PREA -&gt; PREA</t>
  </si>
  <si>
    <t>T.13 Broadcast message</t>
  </si>
  <si>
    <t>X.2 Linked instructions</t>
  </si>
  <si>
    <t>X.3 Partial Settlement</t>
  </si>
  <si>
    <t>X.4 Primary Market (Only for Paying Agent)</t>
  </si>
  <si>
    <t xml:space="preserve">Securities Settlement Transaction Instruction (sese.023.001.03) </t>
  </si>
  <si>
    <t>X.5 Primary Market (Belgian Debt Agency - Only for Primary/Recognized Dealer)</t>
  </si>
  <si>
    <t>X.6 Stripping (Only for Primary/Recognized Dealer)</t>
  </si>
  <si>
    <t>X.7 Reconstitution (Only for Primary/Recognized Dealer)</t>
  </si>
  <si>
    <t>X.8 Acknowledgment messages</t>
  </si>
  <si>
    <t>Securities Message Rejection (semt.001.001.02)</t>
  </si>
  <si>
    <t>X.9 Securities Settlement Transaction Confirmation</t>
  </si>
  <si>
    <t>X.10 Allegement messages</t>
  </si>
  <si>
    <t xml:space="preserve">X.11 Statement Messages </t>
  </si>
  <si>
    <t xml:space="preserve">X.12 Corporate Actions </t>
  </si>
  <si>
    <t>Corporate Action Notification (seev.031.001.02)</t>
  </si>
  <si>
    <t>Corporate Action Cancellation Advice (seev.039.001.02)</t>
  </si>
  <si>
    <t xml:space="preserve">Corporate Action Movement Notification (seev.036.001.02) </t>
  </si>
  <si>
    <t>GUI</t>
  </si>
  <si>
    <t>Modification Request</t>
  </si>
  <si>
    <t>Linked Instructions</t>
  </si>
  <si>
    <t>Already matched instruction</t>
  </si>
  <si>
    <t>Cancellation request</t>
  </si>
  <si>
    <t>Instruction with partial settlement</t>
  </si>
  <si>
    <t>G.1 Manual input</t>
  </si>
  <si>
    <t>Delivery instruction</t>
  </si>
  <si>
    <t>Receiving instruction</t>
  </si>
  <si>
    <t xml:space="preserve">G.2 General </t>
  </si>
  <si>
    <t>Consulting &amp; reporting</t>
  </si>
  <si>
    <t>Securities Settlement Transaction Instruction (sese.023.001.03 + sese.030.001.03)</t>
  </si>
  <si>
    <t>Securities Settlement Transaction Modification (sese.023.001.03 + sese.030.001.03)</t>
  </si>
  <si>
    <t>Routing</t>
  </si>
  <si>
    <t>Settlement</t>
  </si>
  <si>
    <t>e.a. Securities, Corporate Actions, ...</t>
  </si>
  <si>
    <t>e.a. Messages, ...</t>
  </si>
  <si>
    <t>e.a. Instructions, Transactions, Accounts, Balances ...</t>
  </si>
  <si>
    <t>Graphical User Interface (GUI)</t>
  </si>
  <si>
    <t>With an N-account</t>
  </si>
  <si>
    <t>GUI tests</t>
  </si>
  <si>
    <t>REAG + DEAG (already matched)</t>
  </si>
  <si>
    <t>Finished % of mandatory test</t>
  </si>
  <si>
    <t>Mandatory = 6</t>
  </si>
  <si>
    <t>Priority</t>
  </si>
  <si>
    <t>M</t>
  </si>
  <si>
    <t>F</t>
  </si>
  <si>
    <t>PartName</t>
  </si>
  <si>
    <t>Securities Settlement Transaction Instruction (sese.023.001.07)</t>
  </si>
  <si>
    <t>Securities Settlement Cancellation Request (sese.020.001.05)</t>
  </si>
  <si>
    <t>Securities Settlement Transaction Instruction  &amp; Securities Settlement Condition Modification Request (sese.023.001.07 &amp; sese.030.001.07)</t>
  </si>
  <si>
    <t>Securities Transaction Status Query (sese.021.001.04)</t>
  </si>
  <si>
    <t>Securities Transaction Cancellation Request Status Advice (sese.027.001.05)</t>
  </si>
  <si>
    <t>Securities Settlement Transaction Instruction &amp; Securities Settlement Condition Modification Request (sese.023.001.07 &amp; sese.030.001.07)</t>
  </si>
  <si>
    <t xml:space="preserve">Securities Settlement Transaction Instruction (sese.023.001.07) </t>
  </si>
  <si>
    <t>Securities Settlement Transaction Status Advice (sese.024.001.08)</t>
  </si>
  <si>
    <t>Securities Settlement Condition Modification Status Advice (sese.031.001.07)</t>
  </si>
  <si>
    <t>Securities Settlement Transaction Audit Trail Report (semt.022.001.04)</t>
  </si>
  <si>
    <t>Securities Settlement Transaction Allegement Notification (sese.028.001.06)</t>
  </si>
  <si>
    <t>Against Payment (sese.025.001.07)</t>
  </si>
  <si>
    <t>Free Of Payment (sese.025.001.07)</t>
  </si>
  <si>
    <t>Securities Message Cancellation Advice (semt.020.001.05)</t>
  </si>
  <si>
    <t>Securities Allegement Removal Advice (sese.029.001.04)</t>
  </si>
  <si>
    <t>Securities Settlement Transaction Allegement Report (semt.019.001.06)</t>
  </si>
  <si>
    <t>Securities Balance Custody Report (semt.002.001.09)</t>
  </si>
  <si>
    <t>Securities Transaction Posting Report (semt.017.001.07)</t>
  </si>
  <si>
    <t>Securities Transaction Pending Report (semt.018.001.08)</t>
  </si>
  <si>
    <t>Certification Form for RAMSES v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</si>
</sst>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theme="7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/>
    <xf numFmtId="0" fontId="0" fillId="0" borderId="0" xfId="0" applyProtection="1"/>
    <xf numFmtId="0" fontId="2" fillId="0" borderId="0" xfId="0" applyFont="1" applyProtection="1"/>
    <xf numFmtId="0" fontId="0" fillId="0" borderId="7" xfId="0" applyBorder="1" applyProtection="1"/>
    <xf numFmtId="0" fontId="0" fillId="7" borderId="1" xfId="0" applyFill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1" xfId="0" applyBorder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1" fillId="8" borderId="0" xfId="0" applyFont="1" applyFill="1" applyProtection="1"/>
    <xf numFmtId="0" fontId="0" fillId="8" borderId="0" xfId="0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" fillId="10" borderId="0" xfId="0" applyFont="1" applyFill="1" applyProtection="1"/>
    <xf numFmtId="0" fontId="0" fillId="10" borderId="0" xfId="0" applyFill="1" applyProtection="1"/>
    <xf numFmtId="0" fontId="6" fillId="0" borderId="0" xfId="0" applyFo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1" fillId="11" borderId="0" xfId="0" applyFont="1" applyFill="1" applyProtection="1"/>
    <xf numFmtId="0" fontId="0" fillId="11" borderId="0" xfId="0" applyFill="1" applyProtection="1"/>
    <xf numFmtId="0" fontId="7" fillId="0" borderId="0" xfId="0" applyFont="1" applyProtection="1"/>
    <xf numFmtId="0" fontId="0" fillId="4" borderId="0" xfId="0" applyFill="1" applyProtection="1"/>
    <xf numFmtId="0" fontId="1" fillId="4" borderId="0" xfId="0" applyFont="1" applyFill="1" applyProtection="1"/>
    <xf numFmtId="0" fontId="1" fillId="9" borderId="0" xfId="0" applyFont="1" applyFill="1" applyProtection="1"/>
    <xf numFmtId="0" fontId="0" fillId="9" borderId="0" xfId="0" applyFill="1" applyProtection="1"/>
    <xf numFmtId="0" fontId="0" fillId="0" borderId="0" xfId="0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0" fillId="0" borderId="0" xfId="0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0" fillId="8" borderId="0" xfId="0" applyFill="1" applyAlignment="1" applyProtection="1">
      <alignment horizontal="left" vertical="center"/>
    </xf>
    <xf numFmtId="0" fontId="0" fillId="8" borderId="0" xfId="0" applyFill="1" applyAlignment="1" applyProtection="1">
      <alignment horizontal="left" vertical="top"/>
    </xf>
    <xf numFmtId="0" fontId="0" fillId="4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10" borderId="0" xfId="0" applyFill="1" applyAlignment="1" applyProtection="1">
      <alignment horizontal="left" vertical="top"/>
    </xf>
    <xf numFmtId="0" fontId="0" fillId="11" borderId="0" xfId="0" applyFill="1" applyAlignment="1" applyProtection="1">
      <alignment horizontal="left" vertical="top"/>
    </xf>
    <xf numFmtId="0" fontId="1" fillId="11" borderId="0" xfId="0" applyFont="1" applyFill="1" applyAlignment="1" applyProtection="1">
      <alignment horizontal="left" vertical="top"/>
    </xf>
    <xf numFmtId="0" fontId="0" fillId="9" borderId="0" xfId="0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</xf>
    <xf numFmtId="0" fontId="0" fillId="10" borderId="0" xfId="0" applyFill="1" applyAlignment="1" applyProtection="1">
      <alignment horizontal="center" vertical="top"/>
    </xf>
    <xf numFmtId="0" fontId="0" fillId="11" borderId="0" xfId="0" applyFill="1" applyAlignment="1" applyProtection="1">
      <alignment horizontal="center" vertical="top"/>
    </xf>
    <xf numFmtId="0" fontId="0" fillId="8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1" fillId="11" borderId="0" xfId="0" applyFont="1" applyFill="1" applyAlignment="1" applyProtection="1">
      <alignment horizontal="center" vertical="top"/>
    </xf>
    <xf numFmtId="0" fontId="0" fillId="4" borderId="0" xfId="0" applyFill="1" applyAlignment="1" applyProtection="1">
      <alignment horizontal="center" vertical="top"/>
    </xf>
    <xf numFmtId="0" fontId="0" fillId="9" borderId="0" xfId="0" applyFill="1" applyAlignment="1" applyProtection="1">
      <alignment horizontal="center" vertical="top"/>
    </xf>
    <xf numFmtId="0" fontId="8" fillId="0" borderId="0" xfId="0" applyFont="1" applyAlignment="1" applyProtection="1">
      <alignment horizontal="left" vertical="top" wrapText="1"/>
    </xf>
    <xf numFmtId="0" fontId="1" fillId="13" borderId="0" xfId="0" applyFont="1" applyFill="1" applyAlignment="1" applyProtection="1">
      <alignment horizontal="left" vertical="top"/>
    </xf>
    <xf numFmtId="0" fontId="1" fillId="13" borderId="0" xfId="0" applyFont="1" applyFill="1" applyAlignment="1" applyProtection="1">
      <alignment vertical="top"/>
    </xf>
    <xf numFmtId="0" fontId="1" fillId="13" borderId="0" xfId="0" applyFont="1" applyFill="1" applyProtection="1"/>
    <xf numFmtId="0" fontId="2" fillId="13" borderId="0" xfId="0" applyFont="1" applyFill="1" applyAlignment="1" applyProtection="1">
      <alignment horizontal="left"/>
    </xf>
    <xf numFmtId="0" fontId="0" fillId="12" borderId="0" xfId="0" applyFont="1" applyFill="1" applyProtection="1"/>
    <xf numFmtId="0" fontId="0" fillId="12" borderId="0" xfId="0" applyFill="1" applyProtection="1"/>
    <xf numFmtId="0" fontId="0" fillId="13" borderId="0" xfId="0" applyFont="1" applyFill="1" applyAlignment="1" applyProtection="1">
      <alignment horizontal="left"/>
    </xf>
    <xf numFmtId="0" fontId="0" fillId="13" borderId="0" xfId="0" applyFont="1" applyFill="1" applyAlignment="1" applyProtection="1">
      <alignment horizontal="center"/>
    </xf>
    <xf numFmtId="0" fontId="0" fillId="13" borderId="0" xfId="0" applyFill="1" applyProtection="1"/>
    <xf numFmtId="0" fontId="0" fillId="13" borderId="0" xfId="0" applyFill="1" applyAlignment="1" applyProtection="1">
      <alignment horizontal="left" vertical="top"/>
    </xf>
    <xf numFmtId="0" fontId="0" fillId="13" borderId="0" xfId="0" applyFill="1" applyAlignment="1" applyProtection="1">
      <alignment horizontal="center" vertical="top"/>
    </xf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 vertical="top"/>
    </xf>
    <xf numFmtId="0" fontId="0" fillId="13" borderId="0" xfId="0" applyFont="1" applyFill="1" applyAlignment="1" applyProtection="1">
      <alignment horizontal="left" vertical="top"/>
    </xf>
    <xf numFmtId="1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13" borderId="0" xfId="0" applyFill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1" fillId="11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5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Z252"/>
  <sheetViews>
    <sheetView tabSelected="1" zoomScaleNormal="100" workbookViewId="0">
      <selection activeCell="A4" sqref="A4:B4"/>
    </sheetView>
  </sheetViews>
  <sheetFormatPr defaultRowHeight="12.75" x14ac:dyDescent="0.2"/>
  <cols>
    <col min="1" max="1" width="2.85546875" style="3" customWidth="1"/>
    <col min="2" max="2" width="25.28515625" style="3" bestFit="1" customWidth="1"/>
    <col min="3" max="3" width="39.7109375" style="3" customWidth="1"/>
    <col min="4" max="4" width="31.85546875" style="3" bestFit="1" customWidth="1"/>
    <col min="5" max="5" width="33.140625" style="3" bestFit="1" customWidth="1"/>
    <col min="6" max="6" width="7.5703125" style="81" bestFit="1" customWidth="1"/>
    <col min="7" max="7" width="14.42578125" style="32" bestFit="1" customWidth="1"/>
    <col min="8" max="8" width="27.140625" style="3" customWidth="1"/>
    <col min="9" max="9" width="2.5703125" style="3" bestFit="1" customWidth="1"/>
    <col min="10" max="16" width="9.140625" style="3" hidden="1" customWidth="1"/>
    <col min="17" max="17" width="14.42578125" style="3" hidden="1" customWidth="1"/>
    <col min="18" max="18" width="18.85546875" style="3" hidden="1" customWidth="1"/>
    <col min="19" max="21" width="9.140625" style="3" hidden="1" customWidth="1"/>
    <col min="22" max="16384" width="9.140625" style="3"/>
  </cols>
  <sheetData>
    <row r="2" spans="1:20" ht="15.75" x14ac:dyDescent="0.25">
      <c r="A2" s="112" t="s">
        <v>192</v>
      </c>
      <c r="B2" s="113"/>
      <c r="C2" s="113"/>
      <c r="D2" s="113"/>
      <c r="E2" s="113"/>
      <c r="F2" s="113"/>
      <c r="G2" s="113"/>
      <c r="H2" s="114"/>
      <c r="I2" s="2"/>
      <c r="J2" s="2"/>
      <c r="K2" s="2"/>
      <c r="L2" s="2"/>
    </row>
    <row r="4" spans="1:20" ht="15.75" x14ac:dyDescent="0.25">
      <c r="A4" s="115" t="s">
        <v>0</v>
      </c>
      <c r="B4" s="116"/>
      <c r="C4" s="4"/>
    </row>
    <row r="5" spans="1:20" ht="15.75" x14ac:dyDescent="0.25">
      <c r="A5" s="117" t="s">
        <v>172</v>
      </c>
      <c r="B5" s="118"/>
      <c r="C5" s="4"/>
      <c r="D5" s="44" t="s">
        <v>1</v>
      </c>
      <c r="E5" s="2"/>
      <c r="F5" s="107" t="s">
        <v>169</v>
      </c>
      <c r="G5" s="107"/>
    </row>
    <row r="6" spans="1:20" x14ac:dyDescent="0.2">
      <c r="D6" s="36" t="s">
        <v>84</v>
      </c>
      <c r="E6" s="86"/>
      <c r="F6" s="100" t="s">
        <v>170</v>
      </c>
      <c r="G6" s="99" t="s">
        <v>84</v>
      </c>
      <c r="H6" s="35"/>
    </row>
    <row r="7" spans="1:20" x14ac:dyDescent="0.2">
      <c r="D7" s="37" t="s">
        <v>2</v>
      </c>
      <c r="E7" s="86"/>
      <c r="F7" s="101" t="s">
        <v>171</v>
      </c>
      <c r="G7" s="99" t="s">
        <v>86</v>
      </c>
      <c r="H7" s="35"/>
    </row>
    <row r="8" spans="1:20" x14ac:dyDescent="0.2">
      <c r="B8" s="7"/>
      <c r="C8" s="7"/>
      <c r="D8" s="38" t="s">
        <v>3</v>
      </c>
      <c r="E8" s="86"/>
      <c r="F8" s="86"/>
      <c r="H8" s="35"/>
    </row>
    <row r="9" spans="1:20" x14ac:dyDescent="0.2">
      <c r="B9" s="8"/>
      <c r="D9" s="6" t="s">
        <v>86</v>
      </c>
      <c r="E9" s="86"/>
      <c r="F9" s="86"/>
      <c r="H9" s="35"/>
    </row>
    <row r="10" spans="1:20" x14ac:dyDescent="0.2">
      <c r="B10" s="9"/>
      <c r="D10" s="46" t="s">
        <v>85</v>
      </c>
      <c r="E10" s="86"/>
      <c r="F10" s="86"/>
      <c r="H10" s="35"/>
    </row>
    <row r="11" spans="1:20" ht="15.75" x14ac:dyDescent="0.25">
      <c r="A11" s="11" t="s">
        <v>22</v>
      </c>
      <c r="B11" s="11"/>
    </row>
    <row r="13" spans="1:20" x14ac:dyDescent="0.2">
      <c r="B13" s="5"/>
      <c r="C13" s="45" t="s">
        <v>66</v>
      </c>
      <c r="D13" s="90" t="s">
        <v>167</v>
      </c>
    </row>
    <row r="14" spans="1:20" x14ac:dyDescent="0.2">
      <c r="B14" s="10" t="s">
        <v>62</v>
      </c>
      <c r="C14" s="43" t="s">
        <v>84</v>
      </c>
      <c r="D14" s="89">
        <f>IF(C14="opt-out","",T16/S16)</f>
        <v>0</v>
      </c>
    </row>
    <row r="15" spans="1:20" s="81" customFormat="1" hidden="1" x14ac:dyDescent="0.2">
      <c r="B15" s="10" t="s">
        <v>4</v>
      </c>
      <c r="C15" s="99" t="s">
        <v>84</v>
      </c>
      <c r="D15" s="89">
        <f>T228/S228</f>
        <v>0</v>
      </c>
      <c r="G15" s="32"/>
    </row>
    <row r="16" spans="1:20" x14ac:dyDescent="0.2">
      <c r="S16" s="81">
        <f>COUNTIF(S27:S219,6)</f>
        <v>30</v>
      </c>
      <c r="T16" s="3">
        <f>COUNTIF(T27:T219,6)</f>
        <v>0</v>
      </c>
    </row>
    <row r="17" spans="1:20" ht="15.75" x14ac:dyDescent="0.25">
      <c r="A17" s="11" t="s">
        <v>23</v>
      </c>
      <c r="B17" s="12"/>
    </row>
    <row r="19" spans="1:20" x14ac:dyDescent="0.2">
      <c r="B19" s="105" t="s">
        <v>6</v>
      </c>
      <c r="C19" s="105" t="s">
        <v>7</v>
      </c>
      <c r="D19" s="105" t="s">
        <v>8</v>
      </c>
      <c r="E19" s="105" t="s">
        <v>67</v>
      </c>
      <c r="F19" s="105" t="s">
        <v>169</v>
      </c>
      <c r="G19" s="108" t="s">
        <v>66</v>
      </c>
      <c r="H19" s="105" t="s">
        <v>9</v>
      </c>
    </row>
    <row r="20" spans="1:20" x14ac:dyDescent="0.2">
      <c r="B20" s="106"/>
      <c r="C20" s="106"/>
      <c r="D20" s="106"/>
      <c r="E20" s="106"/>
      <c r="F20" s="106"/>
      <c r="G20" s="109"/>
      <c r="H20" s="106"/>
    </row>
    <row r="21" spans="1:20" x14ac:dyDescent="0.2">
      <c r="B21" s="13"/>
      <c r="C21" s="13"/>
      <c r="D21" s="13"/>
      <c r="E21" s="14"/>
      <c r="F21" s="14"/>
      <c r="G21" s="14"/>
      <c r="H21" s="13"/>
    </row>
    <row r="22" spans="1:20" ht="15.75" x14ac:dyDescent="0.25">
      <c r="B22" s="4" t="s">
        <v>5</v>
      </c>
      <c r="C22" s="13"/>
      <c r="D22" s="13"/>
      <c r="E22" s="14"/>
      <c r="F22" s="14"/>
      <c r="G22" s="14"/>
      <c r="H22" s="13"/>
    </row>
    <row r="23" spans="1:20" x14ac:dyDescent="0.2">
      <c r="B23" s="13"/>
      <c r="C23" s="13"/>
      <c r="D23" s="13"/>
      <c r="E23" s="14"/>
      <c r="F23" s="14"/>
      <c r="G23" s="14"/>
      <c r="H23" s="13"/>
    </row>
    <row r="24" spans="1:20" s="81" customFormat="1" hidden="1" x14ac:dyDescent="0.2">
      <c r="B24" s="15"/>
      <c r="C24" s="16" t="s">
        <v>10</v>
      </c>
      <c r="D24" s="49"/>
      <c r="E24" s="17"/>
      <c r="F24" s="17"/>
      <c r="G24" s="39"/>
      <c r="H24" s="17"/>
    </row>
    <row r="25" spans="1:20" s="81" customFormat="1" hidden="1" x14ac:dyDescent="0.2">
      <c r="B25" s="17"/>
      <c r="C25" s="18"/>
      <c r="D25" s="53"/>
      <c r="E25" s="19"/>
      <c r="F25" s="19"/>
      <c r="G25" s="40"/>
      <c r="H25" s="19"/>
    </row>
    <row r="26" spans="1:20" s="81" customFormat="1" hidden="1" x14ac:dyDescent="0.2">
      <c r="B26" s="48"/>
      <c r="C26" s="20" t="s">
        <v>109</v>
      </c>
      <c r="D26" s="54"/>
      <c r="E26" s="21"/>
      <c r="F26" s="21"/>
      <c r="G26" s="41"/>
      <c r="H26" s="21"/>
      <c r="S26" s="81" t="s">
        <v>168</v>
      </c>
    </row>
    <row r="27" spans="1:20" s="81" customFormat="1" hidden="1" x14ac:dyDescent="0.2">
      <c r="B27" s="49" t="str">
        <f>O27&amp;"."&amp;P27&amp;"."&amp;Q27</f>
        <v>T.1.1</v>
      </c>
      <c r="C27" s="110" t="s">
        <v>95</v>
      </c>
      <c r="D27" s="103" t="s">
        <v>61</v>
      </c>
      <c r="E27" s="103"/>
      <c r="F27" s="91" t="s">
        <v>170</v>
      </c>
      <c r="G27" s="84" t="s">
        <v>84</v>
      </c>
      <c r="H27" s="1"/>
      <c r="J27" s="81">
        <f>IF(G27="Test result OK",1,0)</f>
        <v>0</v>
      </c>
      <c r="O27" s="81" t="s">
        <v>89</v>
      </c>
      <c r="P27" s="81">
        <v>1</v>
      </c>
      <c r="Q27" s="81">
        <v>1</v>
      </c>
      <c r="S27" s="81">
        <v>6</v>
      </c>
      <c r="T27" s="81">
        <f>IF(G27="Test Result OK",6,0)</f>
        <v>0</v>
      </c>
    </row>
    <row r="28" spans="1:20" s="81" customFormat="1" hidden="1" x14ac:dyDescent="0.2">
      <c r="B28" s="49" t="str">
        <f t="shared" ref="B28:B85" si="0">O28&amp;"."&amp;P28&amp;"."&amp;Q28</f>
        <v>T.1.2</v>
      </c>
      <c r="C28" s="110"/>
      <c r="D28" s="103" t="s">
        <v>63</v>
      </c>
      <c r="E28" s="103"/>
      <c r="F28" s="91" t="s">
        <v>170</v>
      </c>
      <c r="G28" s="84" t="s">
        <v>84</v>
      </c>
      <c r="H28" s="1"/>
      <c r="J28" s="81">
        <f>IF(G28="to be tested",1,0)</f>
        <v>0</v>
      </c>
      <c r="O28" s="81" t="s">
        <v>89</v>
      </c>
      <c r="P28" s="81">
        <v>1</v>
      </c>
      <c r="Q28" s="81">
        <v>2</v>
      </c>
      <c r="S28" s="81">
        <v>6</v>
      </c>
      <c r="T28" s="81">
        <f t="shared" ref="T28:T85" si="1">IF(G28="Test Result OK",6,0)</f>
        <v>0</v>
      </c>
    </row>
    <row r="29" spans="1:20" s="81" customFormat="1" hidden="1" x14ac:dyDescent="0.2">
      <c r="B29" s="49" t="str">
        <f t="shared" si="0"/>
        <v>T.1.3</v>
      </c>
      <c r="C29" s="110"/>
      <c r="D29" s="103" t="s">
        <v>11</v>
      </c>
      <c r="E29" s="103"/>
      <c r="F29" s="91" t="s">
        <v>170</v>
      </c>
      <c r="G29" s="84" t="s">
        <v>84</v>
      </c>
      <c r="H29" s="1"/>
      <c r="J29" s="81">
        <f>IF(G29="to be tested",1,0)</f>
        <v>0</v>
      </c>
      <c r="O29" s="81" t="s">
        <v>89</v>
      </c>
      <c r="P29" s="81">
        <v>1</v>
      </c>
      <c r="Q29" s="81">
        <v>3</v>
      </c>
      <c r="S29" s="81">
        <v>6</v>
      </c>
      <c r="T29" s="81">
        <f t="shared" si="1"/>
        <v>0</v>
      </c>
    </row>
    <row r="30" spans="1:20" s="22" customFormat="1" hidden="1" x14ac:dyDescent="0.2">
      <c r="B30" s="49" t="str">
        <f t="shared" si="0"/>
        <v>T.1.4</v>
      </c>
      <c r="C30" s="110"/>
      <c r="D30" s="103" t="s">
        <v>64</v>
      </c>
      <c r="E30" s="103" t="s">
        <v>164</v>
      </c>
      <c r="F30" s="91" t="s">
        <v>171</v>
      </c>
      <c r="G30" s="60" t="s">
        <v>86</v>
      </c>
      <c r="H30" s="33"/>
      <c r="I30" s="81"/>
      <c r="J30" s="81">
        <f t="shared" ref="J30:J87" si="2">IF(G30="to be tested",1,0)</f>
        <v>0</v>
      </c>
      <c r="O30" s="81" t="s">
        <v>89</v>
      </c>
      <c r="P30" s="81">
        <v>1</v>
      </c>
      <c r="Q30" s="81">
        <v>4</v>
      </c>
      <c r="S30" s="22">
        <v>5</v>
      </c>
      <c r="T30" s="22">
        <f>IF(G30="Test Result OK",6,IF(G30="Test Result Nok",1,IF(G30="Opt-Out",5,7)))</f>
        <v>7</v>
      </c>
    </row>
    <row r="31" spans="1:20" s="22" customFormat="1" hidden="1" x14ac:dyDescent="0.2">
      <c r="B31" s="49" t="str">
        <f t="shared" si="0"/>
        <v>T.1.5</v>
      </c>
      <c r="C31" s="110"/>
      <c r="D31" s="103" t="s">
        <v>65</v>
      </c>
      <c r="E31" s="103" t="s">
        <v>164</v>
      </c>
      <c r="F31" s="91" t="s">
        <v>171</v>
      </c>
      <c r="G31" s="60" t="s">
        <v>86</v>
      </c>
      <c r="H31" s="33"/>
      <c r="I31" s="81"/>
      <c r="J31" s="81">
        <f t="shared" si="2"/>
        <v>0</v>
      </c>
      <c r="O31" s="81" t="s">
        <v>89</v>
      </c>
      <c r="P31" s="81">
        <v>1</v>
      </c>
      <c r="Q31" s="81">
        <v>5</v>
      </c>
      <c r="S31" s="22">
        <v>5</v>
      </c>
      <c r="T31" s="22">
        <f t="shared" ref="T31:T40" si="3">IF(G31="Test Result OK",6,IF(G31="Test Result Nok",1,IF(G31="Opt-Out",5,7)))</f>
        <v>7</v>
      </c>
    </row>
    <row r="32" spans="1:20" s="81" customFormat="1" hidden="1" x14ac:dyDescent="0.2">
      <c r="B32" s="49" t="str">
        <f t="shared" si="0"/>
        <v>T.1.6</v>
      </c>
      <c r="C32" s="110"/>
      <c r="D32" s="103" t="s">
        <v>20</v>
      </c>
      <c r="E32" s="103"/>
      <c r="F32" s="91" t="s">
        <v>171</v>
      </c>
      <c r="G32" s="60" t="s">
        <v>86</v>
      </c>
      <c r="H32" s="1"/>
      <c r="J32" s="81">
        <f t="shared" si="2"/>
        <v>0</v>
      </c>
      <c r="O32" s="81" t="s">
        <v>89</v>
      </c>
      <c r="P32" s="81">
        <v>1</v>
      </c>
      <c r="Q32" s="81">
        <v>6</v>
      </c>
      <c r="S32" s="81">
        <v>5</v>
      </c>
      <c r="T32" s="22">
        <f t="shared" si="3"/>
        <v>7</v>
      </c>
    </row>
    <row r="33" spans="2:20" s="81" customFormat="1" hidden="1" x14ac:dyDescent="0.2">
      <c r="B33" s="49" t="str">
        <f t="shared" si="0"/>
        <v>T.1.7</v>
      </c>
      <c r="C33" s="110"/>
      <c r="D33" s="103" t="s">
        <v>35</v>
      </c>
      <c r="E33" s="103"/>
      <c r="F33" s="91" t="s">
        <v>171</v>
      </c>
      <c r="G33" s="60" t="s">
        <v>86</v>
      </c>
      <c r="H33" s="1"/>
      <c r="J33" s="81">
        <f t="shared" si="2"/>
        <v>0</v>
      </c>
      <c r="O33" s="81" t="s">
        <v>89</v>
      </c>
      <c r="P33" s="81">
        <v>1</v>
      </c>
      <c r="Q33" s="81">
        <v>7</v>
      </c>
      <c r="S33" s="81">
        <v>5</v>
      </c>
      <c r="T33" s="22">
        <f t="shared" si="3"/>
        <v>7</v>
      </c>
    </row>
    <row r="34" spans="2:20" s="81" customFormat="1" hidden="1" x14ac:dyDescent="0.2">
      <c r="B34" s="49" t="str">
        <f t="shared" si="0"/>
        <v>T.1.8</v>
      </c>
      <c r="C34" s="110"/>
      <c r="D34" s="103" t="s">
        <v>36</v>
      </c>
      <c r="E34" s="103"/>
      <c r="F34" s="91" t="s">
        <v>171</v>
      </c>
      <c r="G34" s="60" t="s">
        <v>86</v>
      </c>
      <c r="H34" s="1"/>
      <c r="J34" s="81">
        <f t="shared" si="2"/>
        <v>0</v>
      </c>
      <c r="O34" s="81" t="s">
        <v>89</v>
      </c>
      <c r="P34" s="81">
        <v>1</v>
      </c>
      <c r="Q34" s="81">
        <v>8</v>
      </c>
      <c r="S34" s="81">
        <v>5</v>
      </c>
      <c r="T34" s="22">
        <f t="shared" si="3"/>
        <v>7</v>
      </c>
    </row>
    <row r="35" spans="2:20" s="81" customFormat="1" hidden="1" x14ac:dyDescent="0.2">
      <c r="B35" s="49" t="str">
        <f t="shared" si="0"/>
        <v>T.1.9</v>
      </c>
      <c r="C35" s="110"/>
      <c r="D35" s="103" t="s">
        <v>60</v>
      </c>
      <c r="E35" s="103"/>
      <c r="F35" s="91" t="s">
        <v>171</v>
      </c>
      <c r="G35" s="60" t="s">
        <v>86</v>
      </c>
      <c r="H35" s="1"/>
      <c r="J35" s="81">
        <f t="shared" si="2"/>
        <v>0</v>
      </c>
      <c r="O35" s="81" t="s">
        <v>89</v>
      </c>
      <c r="P35" s="81">
        <v>1</v>
      </c>
      <c r="Q35" s="81">
        <v>9</v>
      </c>
      <c r="S35" s="81">
        <v>5</v>
      </c>
      <c r="T35" s="22">
        <f t="shared" si="3"/>
        <v>7</v>
      </c>
    </row>
    <row r="36" spans="2:20" s="81" customFormat="1" hidden="1" x14ac:dyDescent="0.2">
      <c r="B36" s="49" t="str">
        <f t="shared" si="0"/>
        <v>T.1.10</v>
      </c>
      <c r="C36" s="110"/>
      <c r="D36" s="103" t="s">
        <v>24</v>
      </c>
      <c r="E36" s="103"/>
      <c r="F36" s="91" t="s">
        <v>171</v>
      </c>
      <c r="G36" s="60" t="s">
        <v>86</v>
      </c>
      <c r="H36" s="1"/>
      <c r="J36" s="81">
        <f t="shared" si="2"/>
        <v>0</v>
      </c>
      <c r="O36" s="81" t="s">
        <v>89</v>
      </c>
      <c r="P36" s="81">
        <v>1</v>
      </c>
      <c r="Q36" s="81">
        <v>10</v>
      </c>
      <c r="S36" s="81">
        <v>5</v>
      </c>
      <c r="T36" s="22">
        <f t="shared" si="3"/>
        <v>7</v>
      </c>
    </row>
    <row r="37" spans="2:20" s="81" customFormat="1" hidden="1" x14ac:dyDescent="0.2">
      <c r="B37" s="49" t="str">
        <f t="shared" si="0"/>
        <v>T.1.11</v>
      </c>
      <c r="C37" s="110"/>
      <c r="D37" s="103" t="s">
        <v>71</v>
      </c>
      <c r="E37" s="103"/>
      <c r="F37" s="91" t="s">
        <v>171</v>
      </c>
      <c r="G37" s="60" t="s">
        <v>86</v>
      </c>
      <c r="H37" s="1"/>
      <c r="J37" s="81">
        <f t="shared" si="2"/>
        <v>0</v>
      </c>
      <c r="O37" s="81" t="s">
        <v>89</v>
      </c>
      <c r="P37" s="81">
        <v>1</v>
      </c>
      <c r="Q37" s="81">
        <v>11</v>
      </c>
      <c r="S37" s="81">
        <v>5</v>
      </c>
      <c r="T37" s="22">
        <f t="shared" si="3"/>
        <v>7</v>
      </c>
    </row>
    <row r="38" spans="2:20" s="81" customFormat="1" ht="25.5" hidden="1" x14ac:dyDescent="0.2">
      <c r="B38" s="49" t="str">
        <f t="shared" si="0"/>
        <v>T.1.12</v>
      </c>
      <c r="C38" s="110"/>
      <c r="D38" s="102" t="s">
        <v>27</v>
      </c>
      <c r="E38" s="103" t="s">
        <v>37</v>
      </c>
      <c r="F38" s="91" t="s">
        <v>171</v>
      </c>
      <c r="G38" s="60" t="s">
        <v>86</v>
      </c>
      <c r="H38" s="1"/>
      <c r="J38" s="81">
        <f t="shared" si="2"/>
        <v>0</v>
      </c>
      <c r="O38" s="81" t="s">
        <v>89</v>
      </c>
      <c r="P38" s="81">
        <v>1</v>
      </c>
      <c r="Q38" s="81">
        <v>12</v>
      </c>
      <c r="S38" s="81">
        <v>5</v>
      </c>
      <c r="T38" s="22">
        <f t="shared" si="3"/>
        <v>7</v>
      </c>
    </row>
    <row r="39" spans="2:20" s="81" customFormat="1" hidden="1" x14ac:dyDescent="0.2">
      <c r="B39" s="49" t="str">
        <f t="shared" si="0"/>
        <v>T.1.13</v>
      </c>
      <c r="C39" s="110"/>
      <c r="D39" s="102" t="s">
        <v>28</v>
      </c>
      <c r="E39" s="102" t="s">
        <v>37</v>
      </c>
      <c r="F39" s="91" t="s">
        <v>171</v>
      </c>
      <c r="G39" s="60" t="s">
        <v>86</v>
      </c>
      <c r="H39" s="1"/>
      <c r="J39" s="81">
        <f t="shared" si="2"/>
        <v>0</v>
      </c>
      <c r="O39" s="81" t="s">
        <v>89</v>
      </c>
      <c r="P39" s="81">
        <v>1</v>
      </c>
      <c r="Q39" s="81">
        <v>13</v>
      </c>
      <c r="S39" s="81">
        <v>5</v>
      </c>
      <c r="T39" s="22">
        <f t="shared" si="3"/>
        <v>7</v>
      </c>
    </row>
    <row r="40" spans="2:20" s="81" customFormat="1" hidden="1" x14ac:dyDescent="0.2">
      <c r="B40" s="49" t="str">
        <f t="shared" si="0"/>
        <v>T.1.14</v>
      </c>
      <c r="C40" s="110"/>
      <c r="D40" s="102" t="s">
        <v>28</v>
      </c>
      <c r="E40" s="102" t="s">
        <v>38</v>
      </c>
      <c r="F40" s="91" t="s">
        <v>171</v>
      </c>
      <c r="G40" s="60" t="s">
        <v>86</v>
      </c>
      <c r="H40" s="1"/>
      <c r="J40" s="81">
        <f t="shared" si="2"/>
        <v>0</v>
      </c>
      <c r="O40" s="81" t="s">
        <v>89</v>
      </c>
      <c r="P40" s="81">
        <v>1</v>
      </c>
      <c r="Q40" s="81">
        <v>14</v>
      </c>
      <c r="S40" s="81">
        <v>5</v>
      </c>
      <c r="T40" s="22">
        <f t="shared" si="3"/>
        <v>7</v>
      </c>
    </row>
    <row r="41" spans="2:20" s="81" customFormat="1" hidden="1" x14ac:dyDescent="0.2">
      <c r="B41" s="49"/>
      <c r="D41" s="103"/>
      <c r="E41" s="103"/>
      <c r="F41" s="91"/>
      <c r="G41" s="61"/>
      <c r="J41" s="81">
        <f t="shared" si="2"/>
        <v>0</v>
      </c>
    </row>
    <row r="42" spans="2:20" s="81" customFormat="1" hidden="1" x14ac:dyDescent="0.2">
      <c r="B42" s="49" t="str">
        <f t="shared" si="0"/>
        <v>T.1.15</v>
      </c>
      <c r="C42" s="110" t="s">
        <v>96</v>
      </c>
      <c r="D42" s="103" t="s">
        <v>61</v>
      </c>
      <c r="E42" s="53"/>
      <c r="F42" s="91" t="s">
        <v>170</v>
      </c>
      <c r="G42" s="84" t="s">
        <v>84</v>
      </c>
      <c r="H42" s="1"/>
      <c r="J42" s="81">
        <f t="shared" si="2"/>
        <v>0</v>
      </c>
      <c r="O42" s="81" t="s">
        <v>89</v>
      </c>
      <c r="P42" s="81">
        <v>1</v>
      </c>
      <c r="Q42" s="81">
        <v>15</v>
      </c>
      <c r="S42" s="81">
        <v>6</v>
      </c>
      <c r="T42" s="81">
        <f t="shared" si="1"/>
        <v>0</v>
      </c>
    </row>
    <row r="43" spans="2:20" s="81" customFormat="1" hidden="1" x14ac:dyDescent="0.2">
      <c r="B43" s="49" t="str">
        <f t="shared" si="0"/>
        <v>T.1.16</v>
      </c>
      <c r="C43" s="110"/>
      <c r="D43" s="103" t="s">
        <v>63</v>
      </c>
      <c r="E43" s="53"/>
      <c r="F43" s="91" t="s">
        <v>170</v>
      </c>
      <c r="G43" s="84" t="s">
        <v>84</v>
      </c>
      <c r="H43" s="1"/>
      <c r="J43" s="81">
        <f t="shared" si="2"/>
        <v>0</v>
      </c>
      <c r="O43" s="81" t="s">
        <v>89</v>
      </c>
      <c r="P43" s="81">
        <v>1</v>
      </c>
      <c r="Q43" s="81">
        <v>16</v>
      </c>
      <c r="S43" s="81">
        <v>6</v>
      </c>
      <c r="T43" s="81">
        <f t="shared" si="1"/>
        <v>0</v>
      </c>
    </row>
    <row r="44" spans="2:20" s="81" customFormat="1" hidden="1" x14ac:dyDescent="0.2">
      <c r="B44" s="49" t="str">
        <f t="shared" si="0"/>
        <v>T.1.17</v>
      </c>
      <c r="C44" s="110"/>
      <c r="D44" s="103" t="s">
        <v>166</v>
      </c>
      <c r="E44" s="53"/>
      <c r="F44" s="91" t="s">
        <v>170</v>
      </c>
      <c r="G44" s="84" t="s">
        <v>84</v>
      </c>
      <c r="H44" s="1"/>
      <c r="J44" s="81">
        <f t="shared" si="2"/>
        <v>0</v>
      </c>
      <c r="O44" s="81" t="s">
        <v>89</v>
      </c>
      <c r="P44" s="81">
        <v>1</v>
      </c>
      <c r="Q44" s="81">
        <v>17</v>
      </c>
      <c r="S44" s="81">
        <v>6</v>
      </c>
      <c r="T44" s="81">
        <f t="shared" si="1"/>
        <v>0</v>
      </c>
    </row>
    <row r="45" spans="2:20" s="81" customFormat="1" hidden="1" x14ac:dyDescent="0.2">
      <c r="B45" s="49" t="str">
        <f t="shared" si="0"/>
        <v>T.1.18</v>
      </c>
      <c r="C45" s="110"/>
      <c r="D45" s="103" t="s">
        <v>25</v>
      </c>
      <c r="E45" s="53"/>
      <c r="F45" s="91" t="s">
        <v>171</v>
      </c>
      <c r="G45" s="84" t="s">
        <v>86</v>
      </c>
      <c r="H45" s="34"/>
      <c r="J45" s="81">
        <f t="shared" si="2"/>
        <v>0</v>
      </c>
      <c r="O45" s="81" t="s">
        <v>89</v>
      </c>
      <c r="P45" s="81">
        <v>1</v>
      </c>
      <c r="Q45" s="81">
        <v>18</v>
      </c>
      <c r="S45" s="81">
        <v>5</v>
      </c>
      <c r="T45" s="81">
        <f t="shared" ref="T45:T48" si="4">IF(G45="Test Result OK",6,IF(G45="Test Result Nok",1,IF(G45="Opt-Out",5,7)))</f>
        <v>7</v>
      </c>
    </row>
    <row r="46" spans="2:20" s="81" customFormat="1" hidden="1" x14ac:dyDescent="0.2">
      <c r="B46" s="49" t="str">
        <f t="shared" si="0"/>
        <v>T.1.19</v>
      </c>
      <c r="C46" s="110"/>
      <c r="D46" s="103" t="s">
        <v>26</v>
      </c>
      <c r="E46" s="53"/>
      <c r="F46" s="91" t="s">
        <v>171</v>
      </c>
      <c r="G46" s="84" t="s">
        <v>86</v>
      </c>
      <c r="H46" s="34"/>
      <c r="J46" s="81">
        <f t="shared" si="2"/>
        <v>0</v>
      </c>
      <c r="O46" s="81" t="s">
        <v>89</v>
      </c>
      <c r="P46" s="81">
        <v>1</v>
      </c>
      <c r="Q46" s="81">
        <v>19</v>
      </c>
      <c r="S46" s="81">
        <v>5</v>
      </c>
      <c r="T46" s="81">
        <f t="shared" si="4"/>
        <v>7</v>
      </c>
    </row>
    <row r="47" spans="2:20" s="22" customFormat="1" hidden="1" x14ac:dyDescent="0.2">
      <c r="B47" s="49" t="str">
        <f t="shared" si="0"/>
        <v>T.1.20</v>
      </c>
      <c r="C47" s="110"/>
      <c r="D47" s="103" t="s">
        <v>64</v>
      </c>
      <c r="E47" s="103" t="s">
        <v>164</v>
      </c>
      <c r="F47" s="91" t="s">
        <v>171</v>
      </c>
      <c r="G47" s="60" t="s">
        <v>86</v>
      </c>
      <c r="H47" s="33"/>
      <c r="I47" s="81"/>
      <c r="J47" s="81">
        <f t="shared" si="2"/>
        <v>0</v>
      </c>
      <c r="O47" s="81" t="s">
        <v>89</v>
      </c>
      <c r="P47" s="81">
        <v>1</v>
      </c>
      <c r="Q47" s="81">
        <v>20</v>
      </c>
      <c r="S47" s="22">
        <v>5</v>
      </c>
      <c r="T47" s="81">
        <f t="shared" si="4"/>
        <v>7</v>
      </c>
    </row>
    <row r="48" spans="2:20" s="22" customFormat="1" hidden="1" x14ac:dyDescent="0.2">
      <c r="B48" s="49" t="str">
        <f t="shared" si="0"/>
        <v>T.1.21</v>
      </c>
      <c r="C48" s="110"/>
      <c r="D48" s="103" t="s">
        <v>65</v>
      </c>
      <c r="E48" s="103" t="s">
        <v>164</v>
      </c>
      <c r="F48" s="91" t="s">
        <v>171</v>
      </c>
      <c r="G48" s="60" t="s">
        <v>86</v>
      </c>
      <c r="H48" s="33"/>
      <c r="I48" s="81"/>
      <c r="J48" s="81">
        <f t="shared" si="2"/>
        <v>0</v>
      </c>
      <c r="O48" s="81" t="s">
        <v>89</v>
      </c>
      <c r="P48" s="81">
        <v>1</v>
      </c>
      <c r="Q48" s="81">
        <v>21</v>
      </c>
      <c r="S48" s="22">
        <v>5</v>
      </c>
      <c r="T48" s="81">
        <f t="shared" si="4"/>
        <v>7</v>
      </c>
    </row>
    <row r="49" spans="2:20" s="81" customFormat="1" hidden="1" x14ac:dyDescent="0.2">
      <c r="B49" s="49"/>
      <c r="D49" s="103"/>
      <c r="E49" s="103"/>
      <c r="F49" s="91"/>
      <c r="G49" s="85"/>
      <c r="J49" s="81">
        <f t="shared" si="2"/>
        <v>0</v>
      </c>
    </row>
    <row r="50" spans="2:20" s="81" customFormat="1" hidden="1" x14ac:dyDescent="0.2">
      <c r="B50" s="49" t="str">
        <f t="shared" si="0"/>
        <v>T.1.22</v>
      </c>
      <c r="C50" s="110" t="s">
        <v>97</v>
      </c>
      <c r="D50" s="103" t="s">
        <v>69</v>
      </c>
      <c r="E50" s="103"/>
      <c r="F50" s="91" t="s">
        <v>170</v>
      </c>
      <c r="G50" s="84" t="s">
        <v>84</v>
      </c>
      <c r="H50" s="1"/>
      <c r="J50" s="81">
        <f t="shared" si="2"/>
        <v>0</v>
      </c>
      <c r="O50" s="81" t="s">
        <v>89</v>
      </c>
      <c r="P50" s="81">
        <v>1</v>
      </c>
      <c r="Q50" s="81">
        <v>22</v>
      </c>
      <c r="S50" s="81">
        <v>6</v>
      </c>
      <c r="T50" s="81">
        <f t="shared" si="1"/>
        <v>0</v>
      </c>
    </row>
    <row r="51" spans="2:20" s="81" customFormat="1" hidden="1" x14ac:dyDescent="0.2">
      <c r="B51" s="49" t="str">
        <f t="shared" si="0"/>
        <v>T.1.23</v>
      </c>
      <c r="C51" s="110"/>
      <c r="D51" s="103" t="s">
        <v>68</v>
      </c>
      <c r="E51" s="103"/>
      <c r="F51" s="91" t="s">
        <v>170</v>
      </c>
      <c r="G51" s="84" t="s">
        <v>84</v>
      </c>
      <c r="H51" s="1"/>
      <c r="J51" s="81">
        <f t="shared" si="2"/>
        <v>0</v>
      </c>
      <c r="O51" s="81" t="s">
        <v>89</v>
      </c>
      <c r="P51" s="81">
        <v>1</v>
      </c>
      <c r="Q51" s="81">
        <v>23</v>
      </c>
      <c r="S51" s="81">
        <v>6</v>
      </c>
      <c r="T51" s="81">
        <f t="shared" si="1"/>
        <v>0</v>
      </c>
    </row>
    <row r="52" spans="2:20" s="81" customFormat="1" hidden="1" x14ac:dyDescent="0.2">
      <c r="B52" s="49" t="str">
        <f t="shared" si="0"/>
        <v>T.1.24</v>
      </c>
      <c r="C52" s="110"/>
      <c r="D52" s="103" t="s">
        <v>70</v>
      </c>
      <c r="E52" s="103" t="s">
        <v>92</v>
      </c>
      <c r="F52" s="91" t="s">
        <v>170</v>
      </c>
      <c r="G52" s="84" t="s">
        <v>84</v>
      </c>
      <c r="H52" s="1"/>
      <c r="J52" s="81">
        <f t="shared" si="2"/>
        <v>0</v>
      </c>
      <c r="O52" s="81" t="s">
        <v>89</v>
      </c>
      <c r="P52" s="81">
        <v>1</v>
      </c>
      <c r="Q52" s="81">
        <v>24</v>
      </c>
      <c r="S52" s="81">
        <v>6</v>
      </c>
      <c r="T52" s="81">
        <f t="shared" si="1"/>
        <v>0</v>
      </c>
    </row>
    <row r="53" spans="2:20" s="81" customFormat="1" hidden="1" x14ac:dyDescent="0.2">
      <c r="B53" s="49"/>
      <c r="D53" s="103"/>
      <c r="E53" s="103"/>
      <c r="F53" s="91"/>
      <c r="G53" s="85"/>
      <c r="J53" s="81">
        <f t="shared" si="2"/>
        <v>0</v>
      </c>
    </row>
    <row r="54" spans="2:20" s="81" customFormat="1" hidden="1" x14ac:dyDescent="0.2">
      <c r="B54" s="49"/>
      <c r="C54" s="20" t="s">
        <v>110</v>
      </c>
      <c r="D54" s="54"/>
      <c r="E54" s="54"/>
      <c r="F54" s="93"/>
      <c r="G54" s="62"/>
      <c r="H54" s="21"/>
      <c r="J54" s="81">
        <f t="shared" si="2"/>
        <v>0</v>
      </c>
    </row>
    <row r="55" spans="2:20" s="81" customFormat="1" hidden="1" x14ac:dyDescent="0.2">
      <c r="B55" s="49" t="str">
        <f t="shared" si="0"/>
        <v>T.2.1</v>
      </c>
      <c r="C55" s="110" t="s">
        <v>98</v>
      </c>
      <c r="D55" s="103" t="s">
        <v>47</v>
      </c>
      <c r="E55" s="103"/>
      <c r="F55" s="91" t="s">
        <v>171</v>
      </c>
      <c r="G55" s="84" t="s">
        <v>86</v>
      </c>
      <c r="H55" s="1"/>
      <c r="J55" s="81">
        <f t="shared" si="2"/>
        <v>0</v>
      </c>
      <c r="O55" s="81" t="s">
        <v>89</v>
      </c>
      <c r="P55" s="81">
        <v>2</v>
      </c>
      <c r="Q55" s="81">
        <v>1</v>
      </c>
      <c r="S55" s="81">
        <v>5</v>
      </c>
      <c r="T55" s="81">
        <f t="shared" ref="T55:T67" si="5">IF(G55="Test Result OK",6,IF(G55="Test Result Nok",1,IF(G55="Opt-Out",5,7)))</f>
        <v>7</v>
      </c>
    </row>
    <row r="56" spans="2:20" s="81" customFormat="1" hidden="1" x14ac:dyDescent="0.2">
      <c r="B56" s="49" t="str">
        <f t="shared" si="0"/>
        <v>T.2.2</v>
      </c>
      <c r="C56" s="110"/>
      <c r="D56" s="103" t="s">
        <v>49</v>
      </c>
      <c r="E56" s="103"/>
      <c r="F56" s="91" t="s">
        <v>171</v>
      </c>
      <c r="G56" s="84" t="s">
        <v>86</v>
      </c>
      <c r="H56" s="1"/>
      <c r="J56" s="81">
        <f t="shared" si="2"/>
        <v>0</v>
      </c>
      <c r="O56" s="81" t="s">
        <v>89</v>
      </c>
      <c r="P56" s="81">
        <v>2</v>
      </c>
      <c r="Q56" s="81">
        <v>2</v>
      </c>
      <c r="S56" s="81">
        <v>5</v>
      </c>
      <c r="T56" s="81">
        <f t="shared" si="5"/>
        <v>7</v>
      </c>
    </row>
    <row r="57" spans="2:20" s="81" customFormat="1" hidden="1" x14ac:dyDescent="0.2">
      <c r="B57" s="49"/>
      <c r="D57" s="103"/>
      <c r="E57" s="103"/>
      <c r="F57" s="91"/>
      <c r="G57" s="85"/>
      <c r="J57" s="81">
        <f t="shared" si="2"/>
        <v>0</v>
      </c>
    </row>
    <row r="58" spans="2:20" s="81" customFormat="1" hidden="1" x14ac:dyDescent="0.2">
      <c r="B58" s="49" t="str">
        <f t="shared" si="0"/>
        <v>T.2.3</v>
      </c>
      <c r="C58" s="81" t="s">
        <v>99</v>
      </c>
      <c r="D58" s="103" t="s">
        <v>50</v>
      </c>
      <c r="E58" s="103"/>
      <c r="F58" s="91" t="s">
        <v>171</v>
      </c>
      <c r="G58" s="84" t="s">
        <v>86</v>
      </c>
      <c r="H58" s="1"/>
      <c r="J58" s="81">
        <f t="shared" si="2"/>
        <v>0</v>
      </c>
      <c r="O58" s="81" t="s">
        <v>89</v>
      </c>
      <c r="P58" s="81">
        <v>2</v>
      </c>
      <c r="Q58" s="81">
        <v>3</v>
      </c>
      <c r="S58" s="81">
        <v>5</v>
      </c>
      <c r="T58" s="81">
        <f t="shared" si="5"/>
        <v>7</v>
      </c>
    </row>
    <row r="59" spans="2:20" s="81" customFormat="1" hidden="1" x14ac:dyDescent="0.2">
      <c r="B59" s="49"/>
      <c r="D59" s="103"/>
      <c r="E59" s="103"/>
      <c r="F59" s="91"/>
      <c r="G59" s="85"/>
      <c r="J59" s="81">
        <f t="shared" si="2"/>
        <v>0</v>
      </c>
    </row>
    <row r="60" spans="2:20" s="81" customFormat="1" hidden="1" x14ac:dyDescent="0.2">
      <c r="B60" s="49" t="str">
        <f t="shared" si="0"/>
        <v>T.2.4</v>
      </c>
      <c r="C60" s="81" t="s">
        <v>97</v>
      </c>
      <c r="D60" s="103" t="s">
        <v>53</v>
      </c>
      <c r="E60" s="103"/>
      <c r="F60" s="91" t="s">
        <v>171</v>
      </c>
      <c r="G60" s="84" t="s">
        <v>86</v>
      </c>
      <c r="H60" s="1"/>
      <c r="J60" s="81">
        <f t="shared" si="2"/>
        <v>0</v>
      </c>
      <c r="O60" s="81" t="s">
        <v>89</v>
      </c>
      <c r="P60" s="81">
        <v>2</v>
      </c>
      <c r="Q60" s="81">
        <v>4</v>
      </c>
      <c r="S60" s="81">
        <v>5</v>
      </c>
      <c r="T60" s="81">
        <f t="shared" si="5"/>
        <v>7</v>
      </c>
    </row>
    <row r="61" spans="2:20" s="81" customFormat="1" hidden="1" x14ac:dyDescent="0.2">
      <c r="B61" s="49"/>
      <c r="D61" s="103"/>
      <c r="E61" s="103"/>
      <c r="F61" s="91"/>
      <c r="G61" s="85"/>
      <c r="J61" s="81">
        <f t="shared" si="2"/>
        <v>0</v>
      </c>
    </row>
    <row r="62" spans="2:20" s="81" customFormat="1" hidden="1" x14ac:dyDescent="0.2">
      <c r="B62" s="49"/>
      <c r="C62" s="20" t="s">
        <v>111</v>
      </c>
      <c r="D62" s="54"/>
      <c r="E62" s="54"/>
      <c r="F62" s="93"/>
      <c r="G62" s="62"/>
      <c r="H62" s="21"/>
      <c r="J62" s="81">
        <f t="shared" si="2"/>
        <v>0</v>
      </c>
      <c r="O62" s="81" t="s">
        <v>89</v>
      </c>
      <c r="P62" s="81">
        <v>3</v>
      </c>
    </row>
    <row r="63" spans="2:20" s="81" customFormat="1" hidden="1" x14ac:dyDescent="0.2">
      <c r="B63" s="49" t="str">
        <f t="shared" si="0"/>
        <v>T.3.1</v>
      </c>
      <c r="C63" s="81" t="s">
        <v>100</v>
      </c>
      <c r="D63" s="103" t="s">
        <v>12</v>
      </c>
      <c r="E63" s="103"/>
      <c r="F63" s="91" t="s">
        <v>171</v>
      </c>
      <c r="G63" s="84" t="s">
        <v>86</v>
      </c>
      <c r="H63" s="1"/>
      <c r="J63" s="81">
        <f t="shared" si="2"/>
        <v>0</v>
      </c>
      <c r="O63" s="81" t="s">
        <v>89</v>
      </c>
      <c r="P63" s="81">
        <v>3</v>
      </c>
      <c r="Q63" s="81">
        <v>1</v>
      </c>
      <c r="S63" s="81">
        <v>5</v>
      </c>
      <c r="T63" s="81">
        <f t="shared" si="5"/>
        <v>7</v>
      </c>
    </row>
    <row r="64" spans="2:20" s="81" customFormat="1" hidden="1" x14ac:dyDescent="0.2">
      <c r="B64" s="49"/>
      <c r="D64" s="103"/>
      <c r="E64" s="103"/>
      <c r="F64" s="91"/>
      <c r="G64" s="85"/>
      <c r="J64" s="81">
        <f t="shared" si="2"/>
        <v>0</v>
      </c>
    </row>
    <row r="65" spans="2:20" s="81" customFormat="1" hidden="1" x14ac:dyDescent="0.2">
      <c r="B65" s="49" t="str">
        <f t="shared" si="0"/>
        <v>T.3.2</v>
      </c>
      <c r="C65" s="81" t="s">
        <v>82</v>
      </c>
      <c r="D65" s="103" t="s">
        <v>13</v>
      </c>
      <c r="E65" s="103"/>
      <c r="F65" s="91" t="s">
        <v>171</v>
      </c>
      <c r="G65" s="84" t="s">
        <v>86</v>
      </c>
      <c r="H65" s="1"/>
      <c r="J65" s="81">
        <f t="shared" si="2"/>
        <v>0</v>
      </c>
      <c r="O65" s="81" t="s">
        <v>89</v>
      </c>
      <c r="P65" s="81">
        <v>3</v>
      </c>
      <c r="Q65" s="81">
        <v>2</v>
      </c>
      <c r="S65" s="81">
        <v>5</v>
      </c>
      <c r="T65" s="81">
        <f t="shared" si="5"/>
        <v>7</v>
      </c>
    </row>
    <row r="66" spans="2:20" s="81" customFormat="1" hidden="1" x14ac:dyDescent="0.2">
      <c r="B66" s="49"/>
      <c r="D66" s="103"/>
      <c r="E66" s="103"/>
      <c r="F66" s="91"/>
      <c r="G66" s="85"/>
      <c r="J66" s="81">
        <f t="shared" si="2"/>
        <v>0</v>
      </c>
    </row>
    <row r="67" spans="2:20" s="81" customFormat="1" hidden="1" x14ac:dyDescent="0.2">
      <c r="B67" s="49" t="str">
        <f t="shared" si="0"/>
        <v>T.3.3</v>
      </c>
      <c r="C67" s="81" t="s">
        <v>101</v>
      </c>
      <c r="D67" s="103" t="s">
        <v>12</v>
      </c>
      <c r="E67" s="103"/>
      <c r="F67" s="91" t="s">
        <v>171</v>
      </c>
      <c r="G67" s="84" t="s">
        <v>86</v>
      </c>
      <c r="H67" s="1"/>
      <c r="J67" s="81">
        <f t="shared" si="2"/>
        <v>0</v>
      </c>
      <c r="O67" s="81" t="s">
        <v>89</v>
      </c>
      <c r="P67" s="81">
        <v>3</v>
      </c>
      <c r="Q67" s="81">
        <v>3</v>
      </c>
      <c r="S67" s="81">
        <v>5</v>
      </c>
      <c r="T67" s="81">
        <f t="shared" si="5"/>
        <v>7</v>
      </c>
    </row>
    <row r="68" spans="2:20" s="81" customFormat="1" hidden="1" x14ac:dyDescent="0.2">
      <c r="B68" s="49"/>
      <c r="D68" s="103"/>
      <c r="E68" s="103"/>
      <c r="F68" s="91"/>
      <c r="G68" s="85"/>
      <c r="J68" s="81">
        <f t="shared" si="2"/>
        <v>0</v>
      </c>
    </row>
    <row r="69" spans="2:20" s="81" customFormat="1" hidden="1" x14ac:dyDescent="0.2">
      <c r="B69" s="49"/>
      <c r="C69" s="25" t="s">
        <v>112</v>
      </c>
      <c r="D69" s="55"/>
      <c r="E69" s="55"/>
      <c r="F69" s="94"/>
      <c r="G69" s="63"/>
      <c r="H69" s="26"/>
      <c r="J69" s="81">
        <f t="shared" si="2"/>
        <v>0</v>
      </c>
    </row>
    <row r="70" spans="2:20" s="81" customFormat="1" hidden="1" x14ac:dyDescent="0.2">
      <c r="B70" s="49" t="str">
        <f t="shared" si="0"/>
        <v>T.4.1</v>
      </c>
      <c r="C70" s="81" t="s">
        <v>78</v>
      </c>
      <c r="D70" s="103" t="s">
        <v>63</v>
      </c>
      <c r="E70" s="103"/>
      <c r="F70" s="91" t="s">
        <v>170</v>
      </c>
      <c r="G70" s="84" t="s">
        <v>84</v>
      </c>
      <c r="H70" s="1"/>
      <c r="J70" s="81">
        <f t="shared" si="2"/>
        <v>0</v>
      </c>
      <c r="O70" s="81" t="s">
        <v>89</v>
      </c>
      <c r="P70" s="81">
        <v>4</v>
      </c>
      <c r="Q70" s="81">
        <v>1</v>
      </c>
      <c r="S70" s="81">
        <v>6</v>
      </c>
      <c r="T70" s="81">
        <f t="shared" si="1"/>
        <v>0</v>
      </c>
    </row>
    <row r="71" spans="2:20" s="81" customFormat="1" hidden="1" x14ac:dyDescent="0.2">
      <c r="B71" s="49"/>
      <c r="D71" s="103"/>
      <c r="E71" s="103"/>
      <c r="F71" s="91"/>
      <c r="G71" s="85"/>
      <c r="J71" s="81">
        <f t="shared" si="2"/>
        <v>0</v>
      </c>
    </row>
    <row r="72" spans="2:20" s="81" customFormat="1" hidden="1" x14ac:dyDescent="0.2">
      <c r="B72" s="49"/>
      <c r="C72" s="25" t="s">
        <v>113</v>
      </c>
      <c r="D72" s="55"/>
      <c r="E72" s="55"/>
      <c r="F72" s="94"/>
      <c r="G72" s="63"/>
      <c r="H72" s="26"/>
      <c r="J72" s="81">
        <f t="shared" si="2"/>
        <v>0</v>
      </c>
      <c r="O72" s="81" t="s">
        <v>89</v>
      </c>
      <c r="P72" s="81">
        <v>5</v>
      </c>
    </row>
    <row r="73" spans="2:20" s="81" customFormat="1" hidden="1" x14ac:dyDescent="0.2">
      <c r="B73" s="49" t="str">
        <f t="shared" si="0"/>
        <v>T.5.1</v>
      </c>
      <c r="C73" s="81" t="s">
        <v>81</v>
      </c>
      <c r="D73" s="103" t="s">
        <v>63</v>
      </c>
      <c r="E73" s="103"/>
      <c r="F73" s="91" t="s">
        <v>170</v>
      </c>
      <c r="G73" s="84" t="s">
        <v>84</v>
      </c>
      <c r="H73" s="1"/>
      <c r="J73" s="81">
        <f t="shared" si="2"/>
        <v>0</v>
      </c>
      <c r="O73" s="81" t="s">
        <v>89</v>
      </c>
      <c r="P73" s="81">
        <v>5</v>
      </c>
      <c r="Q73" s="81">
        <v>1</v>
      </c>
      <c r="S73" s="81">
        <v>6</v>
      </c>
      <c r="T73" s="81">
        <f t="shared" si="1"/>
        <v>0</v>
      </c>
    </row>
    <row r="74" spans="2:20" s="81" customFormat="1" hidden="1" x14ac:dyDescent="0.2">
      <c r="B74" s="49"/>
      <c r="D74" s="103"/>
      <c r="E74" s="103"/>
      <c r="F74" s="91"/>
      <c r="G74" s="85"/>
      <c r="J74" s="81">
        <f t="shared" si="2"/>
        <v>0</v>
      </c>
      <c r="O74" s="81" t="s">
        <v>89</v>
      </c>
    </row>
    <row r="75" spans="2:20" s="81" customFormat="1" hidden="1" x14ac:dyDescent="0.2">
      <c r="B75" s="49"/>
      <c r="C75" s="25" t="s">
        <v>114</v>
      </c>
      <c r="D75" s="55"/>
      <c r="E75" s="55"/>
      <c r="F75" s="94"/>
      <c r="G75" s="63"/>
      <c r="H75" s="26"/>
      <c r="J75" s="81">
        <f t="shared" si="2"/>
        <v>0</v>
      </c>
      <c r="O75" s="81" t="s">
        <v>89</v>
      </c>
      <c r="P75" s="81">
        <v>6</v>
      </c>
    </row>
    <row r="76" spans="2:20" s="81" customFormat="1" hidden="1" x14ac:dyDescent="0.2">
      <c r="B76" s="49" t="str">
        <f t="shared" si="0"/>
        <v>T.6.1</v>
      </c>
      <c r="C76" s="81" t="s">
        <v>82</v>
      </c>
      <c r="D76" s="103" t="s">
        <v>61</v>
      </c>
      <c r="E76" s="103"/>
      <c r="F76" s="91" t="s">
        <v>170</v>
      </c>
      <c r="G76" s="84" t="s">
        <v>84</v>
      </c>
      <c r="H76" s="1"/>
      <c r="J76" s="81">
        <f t="shared" si="2"/>
        <v>0</v>
      </c>
      <c r="O76" s="81" t="s">
        <v>89</v>
      </c>
      <c r="P76" s="81">
        <v>6</v>
      </c>
      <c r="Q76" s="81">
        <v>1</v>
      </c>
      <c r="S76" s="81">
        <v>6</v>
      </c>
      <c r="T76" s="81">
        <f t="shared" si="1"/>
        <v>0</v>
      </c>
    </row>
    <row r="77" spans="2:20" s="81" customFormat="1" hidden="1" x14ac:dyDescent="0.2">
      <c r="B77" s="49"/>
      <c r="D77" s="103"/>
      <c r="E77" s="103"/>
      <c r="F77" s="91"/>
      <c r="G77" s="85"/>
      <c r="J77" s="81">
        <f t="shared" si="2"/>
        <v>0</v>
      </c>
      <c r="O77" s="81" t="s">
        <v>89</v>
      </c>
    </row>
    <row r="78" spans="2:20" s="81" customFormat="1" hidden="1" x14ac:dyDescent="0.2">
      <c r="B78" s="49"/>
      <c r="C78" s="25" t="s">
        <v>115</v>
      </c>
      <c r="D78" s="55"/>
      <c r="E78" s="55"/>
      <c r="F78" s="94"/>
      <c r="G78" s="63"/>
      <c r="H78" s="26"/>
      <c r="J78" s="81">
        <f t="shared" si="2"/>
        <v>0</v>
      </c>
      <c r="O78" s="81" t="s">
        <v>89</v>
      </c>
      <c r="P78" s="81">
        <v>7</v>
      </c>
    </row>
    <row r="79" spans="2:20" s="81" customFormat="1" hidden="1" x14ac:dyDescent="0.2">
      <c r="B79" s="49" t="str">
        <f t="shared" si="0"/>
        <v>T.7.1</v>
      </c>
      <c r="C79" s="81" t="s">
        <v>82</v>
      </c>
      <c r="D79" s="103" t="s">
        <v>61</v>
      </c>
      <c r="E79" s="103"/>
      <c r="F79" s="91" t="s">
        <v>170</v>
      </c>
      <c r="G79" s="84" t="s">
        <v>84</v>
      </c>
      <c r="H79" s="1"/>
      <c r="J79" s="81">
        <f t="shared" si="2"/>
        <v>0</v>
      </c>
      <c r="O79" s="81" t="s">
        <v>89</v>
      </c>
      <c r="P79" s="81">
        <v>7</v>
      </c>
      <c r="Q79" s="81">
        <v>1</v>
      </c>
      <c r="S79" s="81">
        <v>6</v>
      </c>
      <c r="T79" s="81">
        <f t="shared" si="1"/>
        <v>0</v>
      </c>
    </row>
    <row r="80" spans="2:20" s="81" customFormat="1" hidden="1" x14ac:dyDescent="0.2">
      <c r="B80" s="49"/>
      <c r="D80" s="103"/>
      <c r="E80" s="103"/>
      <c r="F80" s="91"/>
      <c r="G80" s="85"/>
      <c r="J80" s="81">
        <f t="shared" si="2"/>
        <v>0</v>
      </c>
      <c r="O80" s="81" t="s">
        <v>89</v>
      </c>
    </row>
    <row r="81" spans="2:20" s="81" customFormat="1" hidden="1" x14ac:dyDescent="0.2">
      <c r="B81" s="49"/>
      <c r="C81" s="16" t="s">
        <v>15</v>
      </c>
      <c r="D81" s="49"/>
      <c r="E81" s="49"/>
      <c r="F81" s="95"/>
      <c r="G81" s="64"/>
      <c r="H81" s="17"/>
      <c r="J81" s="81">
        <f t="shared" si="2"/>
        <v>0</v>
      </c>
    </row>
    <row r="82" spans="2:20" s="81" customFormat="1" hidden="1" x14ac:dyDescent="0.2">
      <c r="B82" s="49"/>
      <c r="C82" s="18"/>
      <c r="D82" s="53"/>
      <c r="E82" s="53"/>
      <c r="F82" s="91"/>
      <c r="G82" s="65"/>
      <c r="H82" s="19"/>
      <c r="J82" s="81">
        <f t="shared" si="2"/>
        <v>0</v>
      </c>
    </row>
    <row r="83" spans="2:20" s="81" customFormat="1" hidden="1" x14ac:dyDescent="0.2">
      <c r="B83" s="49"/>
      <c r="C83" s="25" t="s">
        <v>116</v>
      </c>
      <c r="D83" s="56"/>
      <c r="E83" s="56"/>
      <c r="F83" s="96"/>
      <c r="G83" s="66"/>
      <c r="H83" s="25"/>
      <c r="J83" s="81">
        <f t="shared" si="2"/>
        <v>0</v>
      </c>
    </row>
    <row r="84" spans="2:20" s="81" customFormat="1" hidden="1" x14ac:dyDescent="0.2">
      <c r="B84" s="49" t="str">
        <f t="shared" si="0"/>
        <v>T.8.1</v>
      </c>
      <c r="C84" s="110" t="s">
        <v>102</v>
      </c>
      <c r="D84" s="103" t="s">
        <v>16</v>
      </c>
      <c r="E84" s="103"/>
      <c r="F84" s="91" t="s">
        <v>170</v>
      </c>
      <c r="G84" s="84" t="s">
        <v>84</v>
      </c>
      <c r="H84" s="1"/>
      <c r="J84" s="81">
        <f t="shared" si="2"/>
        <v>0</v>
      </c>
      <c r="O84" s="81" t="s">
        <v>89</v>
      </c>
      <c r="P84" s="81">
        <v>8</v>
      </c>
      <c r="Q84" s="81">
        <v>1</v>
      </c>
      <c r="S84" s="81">
        <v>6</v>
      </c>
      <c r="T84" s="81">
        <f t="shared" si="1"/>
        <v>0</v>
      </c>
    </row>
    <row r="85" spans="2:20" s="81" customFormat="1" hidden="1" x14ac:dyDescent="0.2">
      <c r="B85" s="49" t="str">
        <f t="shared" si="0"/>
        <v>T.8.2</v>
      </c>
      <c r="C85" s="110"/>
      <c r="D85" s="103" t="s">
        <v>17</v>
      </c>
      <c r="E85" s="103"/>
      <c r="F85" s="91" t="s">
        <v>170</v>
      </c>
      <c r="G85" s="84" t="s">
        <v>84</v>
      </c>
      <c r="H85" s="1"/>
      <c r="J85" s="81">
        <f t="shared" si="2"/>
        <v>0</v>
      </c>
      <c r="O85" s="81" t="s">
        <v>89</v>
      </c>
      <c r="P85" s="81">
        <v>8</v>
      </c>
      <c r="Q85" s="81">
        <v>2</v>
      </c>
      <c r="S85" s="81">
        <v>6</v>
      </c>
      <c r="T85" s="81">
        <f t="shared" si="1"/>
        <v>0</v>
      </c>
    </row>
    <row r="86" spans="2:20" s="81" customFormat="1" hidden="1" x14ac:dyDescent="0.2">
      <c r="B86" s="49"/>
      <c r="C86" s="27"/>
      <c r="D86" s="59"/>
      <c r="E86" s="103"/>
      <c r="F86" s="91"/>
      <c r="G86" s="85"/>
      <c r="J86" s="81">
        <f t="shared" si="2"/>
        <v>0</v>
      </c>
    </row>
    <row r="87" spans="2:20" s="81" customFormat="1" hidden="1" x14ac:dyDescent="0.2">
      <c r="B87" s="49"/>
      <c r="C87" s="20" t="s">
        <v>117</v>
      </c>
      <c r="D87" s="54"/>
      <c r="E87" s="54"/>
      <c r="F87" s="93"/>
      <c r="G87" s="62"/>
      <c r="H87" s="21"/>
      <c r="J87" s="81">
        <f t="shared" si="2"/>
        <v>0</v>
      </c>
    </row>
    <row r="88" spans="2:20" s="81" customFormat="1" hidden="1" x14ac:dyDescent="0.2">
      <c r="B88" s="49" t="str">
        <f t="shared" ref="B88:B111" si="6">O88&amp;"."&amp;P88&amp;"."&amp;Q88</f>
        <v>T.9.1</v>
      </c>
      <c r="C88" s="110" t="s">
        <v>103</v>
      </c>
      <c r="D88" s="103" t="s">
        <v>18</v>
      </c>
      <c r="E88" s="103"/>
      <c r="F88" s="91" t="s">
        <v>171</v>
      </c>
      <c r="G88" s="84" t="s">
        <v>86</v>
      </c>
      <c r="H88" s="1"/>
      <c r="J88" s="81">
        <f t="shared" ref="J88:J132" si="7">IF(G88="to be tested",1,0)</f>
        <v>0</v>
      </c>
      <c r="O88" s="81" t="s">
        <v>89</v>
      </c>
      <c r="P88" s="81">
        <v>9</v>
      </c>
      <c r="Q88" s="81">
        <v>1</v>
      </c>
      <c r="S88" s="81">
        <v>5</v>
      </c>
      <c r="T88" s="81">
        <f t="shared" ref="T88:T90" si="8">IF(G88="Test Result OK",6,IF(G88="Test Result Nok",1,IF(G88="Opt-Out",5,7)))</f>
        <v>7</v>
      </c>
    </row>
    <row r="89" spans="2:20" s="81" customFormat="1" hidden="1" x14ac:dyDescent="0.2">
      <c r="B89" s="49" t="str">
        <f t="shared" si="6"/>
        <v>T.9.2</v>
      </c>
      <c r="C89" s="110"/>
      <c r="D89" s="103" t="s">
        <v>43</v>
      </c>
      <c r="E89" s="103"/>
      <c r="F89" s="91" t="s">
        <v>171</v>
      </c>
      <c r="G89" s="84" t="s">
        <v>86</v>
      </c>
      <c r="H89" s="1"/>
      <c r="J89" s="81">
        <f t="shared" si="7"/>
        <v>0</v>
      </c>
      <c r="O89" s="81" t="s">
        <v>89</v>
      </c>
      <c r="P89" s="81">
        <v>9</v>
      </c>
      <c r="Q89" s="81">
        <v>2</v>
      </c>
      <c r="S89" s="81">
        <v>5</v>
      </c>
      <c r="T89" s="81">
        <f t="shared" si="8"/>
        <v>7</v>
      </c>
    </row>
    <row r="90" spans="2:20" s="81" customFormat="1" hidden="1" x14ac:dyDescent="0.2">
      <c r="B90" s="49" t="str">
        <f t="shared" si="6"/>
        <v>T.9.3</v>
      </c>
      <c r="C90" s="110"/>
      <c r="D90" s="103" t="s">
        <v>19</v>
      </c>
      <c r="E90" s="103"/>
      <c r="F90" s="91" t="s">
        <v>171</v>
      </c>
      <c r="G90" s="84" t="s">
        <v>86</v>
      </c>
      <c r="H90" s="1"/>
      <c r="J90" s="81">
        <f t="shared" si="7"/>
        <v>0</v>
      </c>
      <c r="O90" s="81" t="s">
        <v>89</v>
      </c>
      <c r="P90" s="81">
        <v>9</v>
      </c>
      <c r="Q90" s="81">
        <v>3</v>
      </c>
      <c r="S90" s="81">
        <v>5</v>
      </c>
      <c r="T90" s="81">
        <f t="shared" si="8"/>
        <v>7</v>
      </c>
    </row>
    <row r="91" spans="2:20" s="81" customFormat="1" hidden="1" x14ac:dyDescent="0.2">
      <c r="B91" s="49"/>
      <c r="D91" s="103"/>
      <c r="E91" s="103"/>
      <c r="F91" s="91"/>
      <c r="G91" s="85"/>
      <c r="J91" s="81">
        <f t="shared" si="7"/>
        <v>0</v>
      </c>
    </row>
    <row r="92" spans="2:20" s="81" customFormat="1" hidden="1" x14ac:dyDescent="0.2">
      <c r="B92" s="49"/>
      <c r="C92" s="20" t="s">
        <v>118</v>
      </c>
      <c r="D92" s="54"/>
      <c r="E92" s="54"/>
      <c r="F92" s="93"/>
      <c r="G92" s="62"/>
      <c r="H92" s="21"/>
      <c r="J92" s="81">
        <f t="shared" si="7"/>
        <v>0</v>
      </c>
    </row>
    <row r="93" spans="2:20" s="81" customFormat="1" hidden="1" x14ac:dyDescent="0.2">
      <c r="B93" s="49" t="str">
        <f t="shared" si="6"/>
        <v>T.10.1</v>
      </c>
      <c r="C93" s="110" t="s">
        <v>104</v>
      </c>
      <c r="D93" s="103" t="s">
        <v>39</v>
      </c>
      <c r="E93" s="102"/>
      <c r="F93" s="91" t="s">
        <v>171</v>
      </c>
      <c r="G93" s="84" t="s">
        <v>86</v>
      </c>
      <c r="H93" s="1"/>
      <c r="J93" s="81">
        <f t="shared" si="7"/>
        <v>0</v>
      </c>
      <c r="O93" s="81" t="s">
        <v>89</v>
      </c>
      <c r="P93" s="81">
        <v>10</v>
      </c>
      <c r="Q93" s="81">
        <v>1</v>
      </c>
      <c r="S93" s="81">
        <v>5</v>
      </c>
      <c r="T93" s="81">
        <f t="shared" ref="T93:T96" si="9">IF(G93="Test Result OK",6,IF(G93="Test Result Nok",1,IF(G93="Opt-Out",5,7)))</f>
        <v>7</v>
      </c>
    </row>
    <row r="94" spans="2:20" s="81" customFormat="1" hidden="1" x14ac:dyDescent="0.2">
      <c r="B94" s="49" t="str">
        <f t="shared" si="6"/>
        <v>T.10.2</v>
      </c>
      <c r="C94" s="110"/>
      <c r="D94" s="103" t="s">
        <v>40</v>
      </c>
      <c r="E94" s="102"/>
      <c r="F94" s="91" t="s">
        <v>171</v>
      </c>
      <c r="G94" s="84" t="s">
        <v>86</v>
      </c>
      <c r="H94" s="1"/>
      <c r="J94" s="81">
        <f t="shared" si="7"/>
        <v>0</v>
      </c>
      <c r="O94" s="81" t="s">
        <v>89</v>
      </c>
      <c r="P94" s="81">
        <v>10</v>
      </c>
      <c r="Q94" s="81">
        <v>2</v>
      </c>
      <c r="S94" s="81">
        <v>5</v>
      </c>
      <c r="T94" s="81">
        <f t="shared" si="9"/>
        <v>7</v>
      </c>
    </row>
    <row r="95" spans="2:20" s="81" customFormat="1" hidden="1" x14ac:dyDescent="0.2">
      <c r="B95" s="49" t="str">
        <f t="shared" si="6"/>
        <v>T.10.3</v>
      </c>
      <c r="C95" s="110"/>
      <c r="D95" s="103" t="s">
        <v>41</v>
      </c>
      <c r="E95" s="102"/>
      <c r="F95" s="91" t="s">
        <v>171</v>
      </c>
      <c r="G95" s="84" t="s">
        <v>86</v>
      </c>
      <c r="H95" s="1"/>
      <c r="J95" s="81">
        <f t="shared" si="7"/>
        <v>0</v>
      </c>
      <c r="O95" s="81" t="s">
        <v>89</v>
      </c>
      <c r="P95" s="81">
        <v>10</v>
      </c>
      <c r="Q95" s="81">
        <v>3</v>
      </c>
      <c r="S95" s="81">
        <v>5</v>
      </c>
      <c r="T95" s="81">
        <f t="shared" si="9"/>
        <v>7</v>
      </c>
    </row>
    <row r="96" spans="2:20" s="81" customFormat="1" hidden="1" x14ac:dyDescent="0.2">
      <c r="B96" s="49" t="str">
        <f t="shared" si="6"/>
        <v>T.10.4</v>
      </c>
      <c r="C96" s="110"/>
      <c r="D96" s="103" t="s">
        <v>42</v>
      </c>
      <c r="E96" s="102"/>
      <c r="F96" s="91" t="s">
        <v>171</v>
      </c>
      <c r="G96" s="84" t="s">
        <v>86</v>
      </c>
      <c r="H96" s="1"/>
      <c r="J96" s="81">
        <f t="shared" si="7"/>
        <v>0</v>
      </c>
      <c r="O96" s="81" t="s">
        <v>89</v>
      </c>
      <c r="P96" s="81">
        <v>10</v>
      </c>
      <c r="Q96" s="81">
        <v>4</v>
      </c>
      <c r="S96" s="81">
        <v>5</v>
      </c>
      <c r="T96" s="81">
        <f t="shared" si="9"/>
        <v>7</v>
      </c>
    </row>
    <row r="97" spans="2:20" s="81" customFormat="1" hidden="1" x14ac:dyDescent="0.2">
      <c r="B97" s="49"/>
      <c r="D97" s="103"/>
      <c r="E97" s="103"/>
      <c r="F97" s="91"/>
      <c r="G97" s="85"/>
      <c r="J97" s="81">
        <f t="shared" si="7"/>
        <v>0</v>
      </c>
      <c r="O97" s="81" t="s">
        <v>89</v>
      </c>
    </row>
    <row r="98" spans="2:20" s="81" customFormat="1" hidden="1" x14ac:dyDescent="0.2">
      <c r="B98" s="49"/>
      <c r="C98" s="20" t="s">
        <v>119</v>
      </c>
      <c r="D98" s="54"/>
      <c r="E98" s="54"/>
      <c r="F98" s="93"/>
      <c r="G98" s="62"/>
      <c r="H98" s="21"/>
      <c r="J98" s="81">
        <f t="shared" si="7"/>
        <v>0</v>
      </c>
      <c r="O98" s="81" t="s">
        <v>89</v>
      </c>
    </row>
    <row r="99" spans="2:20" s="81" customFormat="1" hidden="1" x14ac:dyDescent="0.2">
      <c r="B99" s="49" t="str">
        <f t="shared" si="6"/>
        <v>T.11.1</v>
      </c>
      <c r="C99" s="81" t="s">
        <v>105</v>
      </c>
      <c r="D99" s="103" t="s">
        <v>72</v>
      </c>
      <c r="E99" s="103"/>
      <c r="F99" s="91" t="s">
        <v>171</v>
      </c>
      <c r="G99" s="84" t="s">
        <v>86</v>
      </c>
      <c r="H99" s="1"/>
      <c r="J99" s="81">
        <f t="shared" si="7"/>
        <v>0</v>
      </c>
      <c r="O99" s="81" t="s">
        <v>89</v>
      </c>
      <c r="P99" s="81">
        <v>11</v>
      </c>
      <c r="Q99" s="81">
        <v>1</v>
      </c>
      <c r="S99" s="81">
        <v>5</v>
      </c>
      <c r="T99" s="81">
        <f t="shared" ref="T99" si="10">IF(G99="Test Result OK",6,IF(G99="Test Result Nok",1,IF(G99="Opt-Out",5,7)))</f>
        <v>7</v>
      </c>
    </row>
    <row r="100" spans="2:20" s="81" customFormat="1" hidden="1" x14ac:dyDescent="0.2">
      <c r="B100" s="49"/>
      <c r="D100" s="103"/>
      <c r="E100" s="103"/>
      <c r="F100" s="91"/>
      <c r="G100" s="85"/>
      <c r="J100" s="81">
        <f t="shared" si="7"/>
        <v>0</v>
      </c>
      <c r="O100" s="81" t="s">
        <v>89</v>
      </c>
    </row>
    <row r="101" spans="2:20" s="81" customFormat="1" hidden="1" x14ac:dyDescent="0.2">
      <c r="B101" s="49" t="str">
        <f t="shared" si="6"/>
        <v>T.11.2</v>
      </c>
      <c r="C101" s="110" t="s">
        <v>106</v>
      </c>
      <c r="D101" s="103" t="s">
        <v>73</v>
      </c>
      <c r="E101" s="103" t="s">
        <v>75</v>
      </c>
      <c r="F101" s="91" t="s">
        <v>171</v>
      </c>
      <c r="G101" s="84" t="s">
        <v>86</v>
      </c>
      <c r="H101" s="1"/>
      <c r="J101" s="81">
        <f>IF(G102="to be tested",1,0)</f>
        <v>0</v>
      </c>
      <c r="O101" s="81" t="s">
        <v>89</v>
      </c>
      <c r="P101" s="81">
        <v>11</v>
      </c>
      <c r="Q101" s="81">
        <v>2</v>
      </c>
      <c r="S101" s="81">
        <v>5</v>
      </c>
      <c r="T101" s="81">
        <f t="shared" ref="T101:T102" si="11">IF(G101="Test Result OK",6,IF(G101="Test Result Nok",1,IF(G101="Opt-Out",5,7)))</f>
        <v>7</v>
      </c>
    </row>
    <row r="102" spans="2:20" s="81" customFormat="1" hidden="1" x14ac:dyDescent="0.2">
      <c r="B102" s="49" t="str">
        <f t="shared" si="6"/>
        <v>T.11.3</v>
      </c>
      <c r="C102" s="110"/>
      <c r="D102" s="103" t="s">
        <v>74</v>
      </c>
      <c r="E102" s="103" t="s">
        <v>76</v>
      </c>
      <c r="F102" s="91" t="s">
        <v>171</v>
      </c>
      <c r="G102" s="84" t="s">
        <v>86</v>
      </c>
      <c r="H102" s="1"/>
      <c r="J102" s="81">
        <f>IF(G103="to be tested",1,0)</f>
        <v>0</v>
      </c>
      <c r="O102" s="81" t="s">
        <v>89</v>
      </c>
      <c r="P102" s="81">
        <v>11</v>
      </c>
      <c r="Q102" s="81">
        <v>3</v>
      </c>
      <c r="S102" s="81">
        <v>5</v>
      </c>
      <c r="T102" s="81">
        <f t="shared" si="11"/>
        <v>7</v>
      </c>
    </row>
    <row r="103" spans="2:20" s="81" customFormat="1" hidden="1" x14ac:dyDescent="0.2">
      <c r="B103" s="49"/>
      <c r="D103" s="103"/>
      <c r="E103" s="103"/>
      <c r="F103" s="91"/>
      <c r="G103" s="85"/>
      <c r="J103" s="81">
        <f t="shared" si="7"/>
        <v>0</v>
      </c>
      <c r="O103" s="81" t="s">
        <v>89</v>
      </c>
    </row>
    <row r="104" spans="2:20" s="81" customFormat="1" hidden="1" x14ac:dyDescent="0.2">
      <c r="B104" s="49" t="str">
        <f t="shared" si="6"/>
        <v>T.11.4</v>
      </c>
      <c r="C104" s="81" t="s">
        <v>107</v>
      </c>
      <c r="D104" s="103"/>
      <c r="E104" s="103"/>
      <c r="F104" s="91" t="s">
        <v>171</v>
      </c>
      <c r="G104" s="84" t="s">
        <v>86</v>
      </c>
      <c r="H104" s="1"/>
      <c r="J104" s="81">
        <f t="shared" si="7"/>
        <v>0</v>
      </c>
      <c r="O104" s="81" t="s">
        <v>89</v>
      </c>
      <c r="P104" s="81">
        <v>11</v>
      </c>
      <c r="Q104" s="81">
        <v>4</v>
      </c>
      <c r="S104" s="81">
        <v>5</v>
      </c>
      <c r="T104" s="81">
        <f t="shared" ref="T104" si="12">IF(G104="Test Result OK",6,IF(G104="Test Result Nok",1,IF(G104="Opt-Out",5,7)))</f>
        <v>7</v>
      </c>
    </row>
    <row r="105" spans="2:20" s="81" customFormat="1" hidden="1" x14ac:dyDescent="0.2">
      <c r="B105" s="49"/>
      <c r="D105" s="103"/>
      <c r="E105" s="103"/>
      <c r="F105" s="91"/>
      <c r="G105" s="85"/>
      <c r="J105" s="81">
        <f t="shared" si="7"/>
        <v>0</v>
      </c>
      <c r="O105" s="81" t="s">
        <v>89</v>
      </c>
    </row>
    <row r="106" spans="2:20" s="81" customFormat="1" hidden="1" x14ac:dyDescent="0.2">
      <c r="B106" s="49"/>
      <c r="C106" s="25" t="s">
        <v>120</v>
      </c>
      <c r="D106" s="55"/>
      <c r="E106" s="55"/>
      <c r="F106" s="94"/>
      <c r="G106" s="63"/>
      <c r="H106" s="26"/>
      <c r="J106" s="81">
        <f t="shared" si="7"/>
        <v>0</v>
      </c>
      <c r="O106" s="81" t="s">
        <v>89</v>
      </c>
    </row>
    <row r="107" spans="2:20" s="81" customFormat="1" hidden="1" x14ac:dyDescent="0.2">
      <c r="B107" s="49" t="str">
        <f t="shared" si="6"/>
        <v>T.12.1</v>
      </c>
      <c r="C107" s="23" t="s">
        <v>93</v>
      </c>
      <c r="D107" s="103" t="s">
        <v>18</v>
      </c>
      <c r="E107" s="102"/>
      <c r="F107" s="91" t="s">
        <v>171</v>
      </c>
      <c r="G107" s="84" t="s">
        <v>86</v>
      </c>
      <c r="H107" s="1"/>
      <c r="J107" s="81">
        <f t="shared" si="7"/>
        <v>0</v>
      </c>
      <c r="O107" s="81" t="s">
        <v>89</v>
      </c>
      <c r="P107" s="81">
        <v>12</v>
      </c>
      <c r="Q107" s="81">
        <v>1</v>
      </c>
      <c r="S107" s="81">
        <v>5</v>
      </c>
      <c r="T107" s="81">
        <f t="shared" ref="T107" si="13">IF(G107="Test Result OK",6,IF(G107="Test Result Nok",1,IF(G107="Opt-Out",5,7)))</f>
        <v>7</v>
      </c>
    </row>
    <row r="108" spans="2:20" s="81" customFormat="1" hidden="1" x14ac:dyDescent="0.2">
      <c r="B108" s="49"/>
      <c r="D108" s="103"/>
      <c r="E108" s="103"/>
      <c r="F108" s="91"/>
      <c r="G108" s="85"/>
      <c r="J108" s="81">
        <f t="shared" si="7"/>
        <v>0</v>
      </c>
      <c r="O108" s="81" t="s">
        <v>89</v>
      </c>
    </row>
    <row r="109" spans="2:20" s="81" customFormat="1" ht="25.5" hidden="1" x14ac:dyDescent="0.2">
      <c r="B109" s="49" t="str">
        <f t="shared" si="6"/>
        <v>T.12.2</v>
      </c>
      <c r="C109" s="23" t="s">
        <v>108</v>
      </c>
      <c r="D109" s="103" t="s">
        <v>19</v>
      </c>
      <c r="E109" s="102"/>
      <c r="F109" s="91" t="s">
        <v>171</v>
      </c>
      <c r="G109" s="84" t="s">
        <v>86</v>
      </c>
      <c r="H109" s="1"/>
      <c r="J109" s="81">
        <f t="shared" si="7"/>
        <v>0</v>
      </c>
      <c r="O109" s="81" t="s">
        <v>89</v>
      </c>
      <c r="P109" s="81">
        <v>12</v>
      </c>
      <c r="Q109" s="81">
        <v>2</v>
      </c>
      <c r="S109" s="81">
        <v>5</v>
      </c>
      <c r="T109" s="81">
        <f t="shared" ref="T109" si="14">IF(G109="Test Result OK",6,IF(G109="Test Result Nok",1,IF(G109="Opt-Out",5,7)))</f>
        <v>7</v>
      </c>
    </row>
    <row r="110" spans="2:20" s="81" customFormat="1" hidden="1" x14ac:dyDescent="0.2">
      <c r="B110" s="49"/>
      <c r="D110" s="103"/>
      <c r="E110" s="103"/>
      <c r="F110" s="91"/>
      <c r="G110" s="85"/>
      <c r="J110" s="81">
        <f t="shared" si="7"/>
        <v>0</v>
      </c>
    </row>
    <row r="111" spans="2:20" s="81" customFormat="1" hidden="1" x14ac:dyDescent="0.2">
      <c r="B111" s="49" t="str">
        <f t="shared" si="6"/>
        <v>T.12.3</v>
      </c>
      <c r="C111" s="83" t="s">
        <v>94</v>
      </c>
      <c r="D111" s="103"/>
      <c r="E111" s="102"/>
      <c r="F111" s="91" t="s">
        <v>171</v>
      </c>
      <c r="G111" s="84" t="s">
        <v>86</v>
      </c>
      <c r="H111" s="1"/>
      <c r="J111" s="81">
        <f t="shared" si="7"/>
        <v>0</v>
      </c>
      <c r="O111" s="81" t="s">
        <v>89</v>
      </c>
      <c r="P111" s="81">
        <v>12</v>
      </c>
      <c r="Q111" s="81">
        <v>3</v>
      </c>
      <c r="S111" s="81">
        <v>5</v>
      </c>
      <c r="T111" s="81">
        <f t="shared" ref="T111" si="15">IF(G111="Test Result OK",6,IF(G111="Test Result Nok",1,IF(G111="Opt-Out",5,7)))</f>
        <v>7</v>
      </c>
    </row>
    <row r="112" spans="2:20" s="81" customFormat="1" hidden="1" x14ac:dyDescent="0.2">
      <c r="B112" s="49"/>
      <c r="D112" s="103"/>
      <c r="E112" s="103"/>
      <c r="F112" s="91"/>
      <c r="G112" s="85"/>
      <c r="J112" s="81">
        <f t="shared" si="7"/>
        <v>0</v>
      </c>
    </row>
    <row r="113" spans="2:20" s="81" customFormat="1" hidden="1" x14ac:dyDescent="0.2">
      <c r="B113" s="49"/>
      <c r="C113" s="25" t="s">
        <v>128</v>
      </c>
      <c r="D113" s="55"/>
      <c r="E113" s="55"/>
      <c r="F113" s="94"/>
      <c r="G113" s="63"/>
      <c r="H113" s="26"/>
      <c r="J113" s="81">
        <f t="shared" ref="J113:J114" si="16">IF(G113="to be tested",1,0)</f>
        <v>0</v>
      </c>
      <c r="O113" s="81" t="s">
        <v>89</v>
      </c>
    </row>
    <row r="114" spans="2:20" s="81" customFormat="1" hidden="1" x14ac:dyDescent="0.2">
      <c r="B114" s="49" t="str">
        <f t="shared" ref="B114" si="17">O114&amp;"."&amp;P114&amp;"."&amp;Q114</f>
        <v>T.13.1</v>
      </c>
      <c r="C114" s="81" t="s">
        <v>87</v>
      </c>
      <c r="D114" s="103"/>
      <c r="E114" s="102"/>
      <c r="F114" s="91" t="s">
        <v>171</v>
      </c>
      <c r="G114" s="84" t="s">
        <v>86</v>
      </c>
      <c r="H114" s="1"/>
      <c r="J114" s="81">
        <f t="shared" si="16"/>
        <v>0</v>
      </c>
      <c r="O114" s="81" t="s">
        <v>89</v>
      </c>
      <c r="P114" s="81">
        <v>13</v>
      </c>
      <c r="Q114" s="81">
        <v>1</v>
      </c>
      <c r="S114" s="81">
        <v>5</v>
      </c>
      <c r="T114" s="81">
        <f t="shared" ref="T114" si="18">IF(G114="Test Result OK",6,IF(G114="Test Result Nok",1,IF(G114="Opt-Out",5,7)))</f>
        <v>7</v>
      </c>
    </row>
    <row r="115" spans="2:20" s="81" customFormat="1" hidden="1" x14ac:dyDescent="0.2">
      <c r="B115" s="49"/>
      <c r="D115" s="103"/>
      <c r="E115" s="102"/>
      <c r="F115" s="91"/>
      <c r="G115" s="85"/>
    </row>
    <row r="116" spans="2:20" x14ac:dyDescent="0.2">
      <c r="D116" s="52"/>
      <c r="E116" s="52"/>
      <c r="F116" s="91"/>
      <c r="G116" s="47"/>
      <c r="I116" s="81"/>
      <c r="J116" s="3">
        <f t="shared" si="7"/>
        <v>0</v>
      </c>
      <c r="T116" s="81"/>
    </row>
    <row r="117" spans="2:20" x14ac:dyDescent="0.2">
      <c r="B117" s="50"/>
      <c r="C117" s="29" t="s">
        <v>14</v>
      </c>
      <c r="D117" s="50"/>
      <c r="E117" s="50"/>
      <c r="F117" s="97"/>
      <c r="G117" s="67"/>
      <c r="H117" s="28"/>
      <c r="I117" s="81"/>
      <c r="J117" s="3">
        <f t="shared" si="7"/>
        <v>0</v>
      </c>
      <c r="O117" s="3" t="s">
        <v>90</v>
      </c>
      <c r="T117" s="81"/>
    </row>
    <row r="118" spans="2:20" x14ac:dyDescent="0.2">
      <c r="B118" s="50"/>
      <c r="D118" s="52"/>
      <c r="E118" s="52"/>
      <c r="F118" s="91"/>
      <c r="G118" s="47"/>
      <c r="I118" s="81"/>
      <c r="J118" s="3">
        <f t="shared" si="7"/>
        <v>0</v>
      </c>
      <c r="O118" s="3" t="s">
        <v>90</v>
      </c>
      <c r="T118" s="81"/>
    </row>
    <row r="119" spans="2:20" x14ac:dyDescent="0.2">
      <c r="B119" s="50"/>
      <c r="C119" s="30" t="s">
        <v>121</v>
      </c>
      <c r="D119" s="57"/>
      <c r="E119" s="57"/>
      <c r="F119" s="98"/>
      <c r="G119" s="68"/>
      <c r="H119" s="31"/>
      <c r="I119" s="81"/>
      <c r="J119" s="3">
        <f t="shared" si="7"/>
        <v>0</v>
      </c>
      <c r="O119" s="3" t="s">
        <v>90</v>
      </c>
      <c r="P119" s="3">
        <v>1</v>
      </c>
      <c r="T119" s="81"/>
    </row>
    <row r="120" spans="2:20" ht="25.5" customHeight="1" x14ac:dyDescent="0.2">
      <c r="B120" s="50" t="str">
        <f t="shared" ref="B120:B173" si="19">O120&amp;"."&amp;P120&amp;"."&amp;Q120</f>
        <v>X.1.1</v>
      </c>
      <c r="C120" s="111" t="s">
        <v>173</v>
      </c>
      <c r="D120" s="52" t="s">
        <v>83</v>
      </c>
      <c r="E120" s="52"/>
      <c r="F120" s="91" t="s">
        <v>170</v>
      </c>
      <c r="G120" s="42" t="s">
        <v>84</v>
      </c>
      <c r="H120" s="1"/>
      <c r="I120" s="81"/>
      <c r="J120" s="3">
        <f t="shared" si="7"/>
        <v>0</v>
      </c>
      <c r="O120" s="3" t="s">
        <v>90</v>
      </c>
      <c r="P120" s="3">
        <v>1</v>
      </c>
      <c r="Q120" s="3">
        <v>1</v>
      </c>
      <c r="S120" s="3">
        <v>6</v>
      </c>
      <c r="T120" s="81">
        <f t="shared" ref="T120:T139" si="20">IF(G120="Test Result OK",6,0)</f>
        <v>0</v>
      </c>
    </row>
    <row r="121" spans="2:20" x14ac:dyDescent="0.2">
      <c r="B121" s="50" t="str">
        <f t="shared" si="19"/>
        <v>X.1.2</v>
      </c>
      <c r="C121" s="111"/>
      <c r="D121" s="52" t="s">
        <v>77</v>
      </c>
      <c r="E121" s="52"/>
      <c r="F121" s="91" t="s">
        <v>170</v>
      </c>
      <c r="G121" s="42" t="s">
        <v>84</v>
      </c>
      <c r="H121" s="1"/>
      <c r="I121" s="81"/>
      <c r="J121" s="3">
        <f t="shared" si="7"/>
        <v>0</v>
      </c>
      <c r="O121" s="3" t="s">
        <v>90</v>
      </c>
      <c r="P121" s="3">
        <v>1</v>
      </c>
      <c r="Q121" s="3">
        <v>2</v>
      </c>
      <c r="S121" s="3">
        <v>6</v>
      </c>
      <c r="T121" s="81">
        <f t="shared" si="20"/>
        <v>0</v>
      </c>
    </row>
    <row r="122" spans="2:20" ht="25.5" x14ac:dyDescent="0.2">
      <c r="B122" s="50" t="str">
        <f t="shared" si="19"/>
        <v>X.1.3</v>
      </c>
      <c r="C122" s="111"/>
      <c r="D122" s="51" t="s">
        <v>29</v>
      </c>
      <c r="E122" s="52"/>
      <c r="F122" s="91" t="s">
        <v>170</v>
      </c>
      <c r="G122" s="42" t="s">
        <v>84</v>
      </c>
      <c r="H122" s="1"/>
      <c r="I122" s="81"/>
      <c r="J122" s="3">
        <f t="shared" si="7"/>
        <v>0</v>
      </c>
      <c r="O122" s="3" t="s">
        <v>90</v>
      </c>
      <c r="P122" s="3">
        <v>1</v>
      </c>
      <c r="Q122" s="3">
        <v>3</v>
      </c>
      <c r="S122" s="3">
        <v>6</v>
      </c>
      <c r="T122" s="81">
        <f t="shared" si="20"/>
        <v>0</v>
      </c>
    </row>
    <row r="123" spans="2:20" ht="25.5" x14ac:dyDescent="0.2">
      <c r="B123" s="50" t="str">
        <f t="shared" si="19"/>
        <v>X.1.4</v>
      </c>
      <c r="C123" s="111"/>
      <c r="D123" s="51" t="s">
        <v>30</v>
      </c>
      <c r="E123" s="52"/>
      <c r="F123" s="91" t="s">
        <v>170</v>
      </c>
      <c r="G123" s="42" t="s">
        <v>84</v>
      </c>
      <c r="H123" s="1"/>
      <c r="I123" s="81"/>
      <c r="J123" s="3">
        <f t="shared" si="7"/>
        <v>0</v>
      </c>
      <c r="O123" s="3" t="s">
        <v>90</v>
      </c>
      <c r="P123" s="3">
        <v>1</v>
      </c>
      <c r="Q123" s="3">
        <v>4</v>
      </c>
      <c r="S123" s="3">
        <v>6</v>
      </c>
      <c r="T123" s="81">
        <f t="shared" si="20"/>
        <v>0</v>
      </c>
    </row>
    <row r="124" spans="2:20" ht="16.5" customHeight="1" x14ac:dyDescent="0.2">
      <c r="B124" s="50" t="str">
        <f t="shared" si="19"/>
        <v>X.1.5</v>
      </c>
      <c r="C124" s="111"/>
      <c r="D124" s="51" t="s">
        <v>31</v>
      </c>
      <c r="E124" s="87" t="s">
        <v>164</v>
      </c>
      <c r="F124" s="91" t="s">
        <v>171</v>
      </c>
      <c r="G124" s="42" t="s">
        <v>86</v>
      </c>
      <c r="H124" s="1"/>
      <c r="I124" s="81"/>
      <c r="J124" s="3">
        <f t="shared" si="7"/>
        <v>0</v>
      </c>
      <c r="O124" s="3" t="s">
        <v>90</v>
      </c>
      <c r="P124" s="3">
        <v>1</v>
      </c>
      <c r="Q124" s="3">
        <v>5</v>
      </c>
      <c r="S124" s="81">
        <v>5</v>
      </c>
      <c r="T124" s="81">
        <f t="shared" ref="T124:T127" si="21">IF(G124="Test Result OK",6,IF(G124="Test Result Nok",1,IF(G124="Opt-Out",5,7)))</f>
        <v>7</v>
      </c>
    </row>
    <row r="125" spans="2:20" ht="25.5" x14ac:dyDescent="0.2">
      <c r="B125" s="50" t="str">
        <f t="shared" si="19"/>
        <v>X.1.6</v>
      </c>
      <c r="C125" s="111"/>
      <c r="D125" s="51" t="s">
        <v>32</v>
      </c>
      <c r="E125" s="87" t="s">
        <v>164</v>
      </c>
      <c r="F125" s="91" t="s">
        <v>171</v>
      </c>
      <c r="G125" s="42" t="s">
        <v>86</v>
      </c>
      <c r="H125" s="1"/>
      <c r="I125" s="81"/>
      <c r="J125" s="3">
        <f t="shared" si="7"/>
        <v>0</v>
      </c>
      <c r="O125" s="3" t="s">
        <v>90</v>
      </c>
      <c r="P125" s="3">
        <v>1</v>
      </c>
      <c r="Q125" s="3">
        <v>6</v>
      </c>
      <c r="S125" s="81">
        <v>5</v>
      </c>
      <c r="T125" s="81">
        <f t="shared" si="21"/>
        <v>7</v>
      </c>
    </row>
    <row r="126" spans="2:20" x14ac:dyDescent="0.2">
      <c r="B126" s="50" t="str">
        <f t="shared" si="19"/>
        <v>X.1.7</v>
      </c>
      <c r="C126" s="111"/>
      <c r="D126" s="52" t="s">
        <v>33</v>
      </c>
      <c r="E126" s="51"/>
      <c r="F126" s="91" t="s">
        <v>171</v>
      </c>
      <c r="G126" s="42" t="s">
        <v>86</v>
      </c>
      <c r="H126" s="1"/>
      <c r="I126" s="81"/>
      <c r="J126" s="3">
        <f t="shared" si="7"/>
        <v>0</v>
      </c>
      <c r="O126" s="3" t="s">
        <v>90</v>
      </c>
      <c r="P126" s="3">
        <v>1</v>
      </c>
      <c r="Q126" s="3">
        <v>7</v>
      </c>
      <c r="S126" s="81">
        <v>5</v>
      </c>
      <c r="T126" s="81">
        <f t="shared" si="21"/>
        <v>7</v>
      </c>
    </row>
    <row r="127" spans="2:20" x14ac:dyDescent="0.2">
      <c r="B127" s="50" t="str">
        <f t="shared" si="19"/>
        <v>X.1.8</v>
      </c>
      <c r="C127" s="111"/>
      <c r="D127" s="52" t="s">
        <v>34</v>
      </c>
      <c r="E127" s="51"/>
      <c r="F127" s="91" t="s">
        <v>171</v>
      </c>
      <c r="G127" s="42" t="s">
        <v>86</v>
      </c>
      <c r="H127" s="1"/>
      <c r="I127" s="81"/>
      <c r="J127" s="3">
        <f t="shared" si="7"/>
        <v>0</v>
      </c>
      <c r="O127" s="3" t="s">
        <v>90</v>
      </c>
      <c r="P127" s="3">
        <v>1</v>
      </c>
      <c r="Q127" s="3">
        <v>8</v>
      </c>
      <c r="S127" s="81">
        <v>5</v>
      </c>
      <c r="T127" s="81">
        <f t="shared" si="21"/>
        <v>7</v>
      </c>
    </row>
    <row r="128" spans="2:20" x14ac:dyDescent="0.2">
      <c r="B128" s="50"/>
      <c r="D128" s="52"/>
      <c r="E128" s="52"/>
      <c r="F128" s="91"/>
      <c r="G128" s="47"/>
      <c r="I128" s="81"/>
      <c r="J128" s="3">
        <f t="shared" si="7"/>
        <v>0</v>
      </c>
      <c r="P128" s="3">
        <v>1</v>
      </c>
      <c r="T128" s="81"/>
    </row>
    <row r="129" spans="2:20" ht="25.5" customHeight="1" x14ac:dyDescent="0.2">
      <c r="B129" s="50" t="str">
        <f t="shared" si="19"/>
        <v>X.1.9</v>
      </c>
      <c r="C129" s="111" t="s">
        <v>174</v>
      </c>
      <c r="D129" s="52" t="s">
        <v>69</v>
      </c>
      <c r="E129" s="52"/>
      <c r="F129" s="91" t="s">
        <v>170</v>
      </c>
      <c r="G129" s="42" t="s">
        <v>84</v>
      </c>
      <c r="H129" s="1"/>
      <c r="I129" s="81"/>
      <c r="J129" s="3">
        <f t="shared" si="7"/>
        <v>0</v>
      </c>
      <c r="O129" s="3" t="s">
        <v>90</v>
      </c>
      <c r="P129" s="3">
        <v>1</v>
      </c>
      <c r="Q129" s="3">
        <v>9</v>
      </c>
      <c r="S129" s="3">
        <v>6</v>
      </c>
      <c r="T129" s="81">
        <f t="shared" si="20"/>
        <v>0</v>
      </c>
    </row>
    <row r="130" spans="2:20" x14ac:dyDescent="0.2">
      <c r="B130" s="50" t="str">
        <f t="shared" si="19"/>
        <v>X.1.10</v>
      </c>
      <c r="C130" s="111"/>
      <c r="D130" s="52" t="s">
        <v>68</v>
      </c>
      <c r="E130" s="52"/>
      <c r="F130" s="91" t="s">
        <v>170</v>
      </c>
      <c r="G130" s="42" t="s">
        <v>84</v>
      </c>
      <c r="H130" s="1"/>
      <c r="I130" s="81"/>
      <c r="J130" s="3">
        <f t="shared" si="7"/>
        <v>0</v>
      </c>
      <c r="O130" s="3" t="s">
        <v>90</v>
      </c>
      <c r="P130" s="3">
        <v>1</v>
      </c>
      <c r="Q130" s="3">
        <v>10</v>
      </c>
      <c r="S130" s="3">
        <v>6</v>
      </c>
      <c r="T130" s="81">
        <f t="shared" si="20"/>
        <v>0</v>
      </c>
    </row>
    <row r="131" spans="2:20" x14ac:dyDescent="0.2">
      <c r="B131" s="50" t="str">
        <f t="shared" si="19"/>
        <v>X.1.11</v>
      </c>
      <c r="C131" s="111"/>
      <c r="D131" s="52" t="s">
        <v>70</v>
      </c>
      <c r="E131" s="52" t="s">
        <v>92</v>
      </c>
      <c r="F131" s="91" t="s">
        <v>170</v>
      </c>
      <c r="G131" s="42" t="s">
        <v>84</v>
      </c>
      <c r="H131" s="1"/>
      <c r="I131" s="81"/>
      <c r="J131" s="3">
        <f t="shared" si="7"/>
        <v>0</v>
      </c>
      <c r="O131" s="3" t="s">
        <v>90</v>
      </c>
      <c r="P131" s="3">
        <v>1</v>
      </c>
      <c r="Q131" s="3">
        <v>11</v>
      </c>
      <c r="S131" s="3">
        <v>6</v>
      </c>
      <c r="T131" s="81">
        <f t="shared" si="20"/>
        <v>0</v>
      </c>
    </row>
    <row r="132" spans="2:20" x14ac:dyDescent="0.2">
      <c r="B132" s="50"/>
      <c r="D132" s="52"/>
      <c r="E132" s="52"/>
      <c r="F132" s="91"/>
      <c r="G132" s="47"/>
      <c r="I132" s="81"/>
      <c r="J132" s="3">
        <f t="shared" si="7"/>
        <v>0</v>
      </c>
      <c r="O132" s="3" t="s">
        <v>90</v>
      </c>
      <c r="P132" s="3">
        <v>1</v>
      </c>
      <c r="T132" s="81"/>
    </row>
    <row r="133" spans="2:20" x14ac:dyDescent="0.2">
      <c r="B133" s="50" t="str">
        <f t="shared" si="19"/>
        <v>X.1.12</v>
      </c>
      <c r="C133" s="111" t="s">
        <v>175</v>
      </c>
      <c r="D133" s="52" t="s">
        <v>20</v>
      </c>
      <c r="E133" s="52"/>
      <c r="F133" s="91" t="s">
        <v>171</v>
      </c>
      <c r="G133" s="42" t="s">
        <v>86</v>
      </c>
      <c r="H133" s="1"/>
      <c r="I133" s="81"/>
      <c r="J133" s="3">
        <f t="shared" ref="J133:J180" si="22">IF(G133="to be tested",1,0)</f>
        <v>0</v>
      </c>
      <c r="O133" s="3" t="s">
        <v>90</v>
      </c>
      <c r="P133" s="3">
        <v>1</v>
      </c>
      <c r="Q133" s="3">
        <v>12</v>
      </c>
      <c r="S133" s="81">
        <v>5</v>
      </c>
      <c r="T133" s="81">
        <f t="shared" ref="T133:T135" si="23">IF(G133="Test Result OK",6,IF(G133="Test Result Nok",1,IF(G133="Opt-Out",5,7)))</f>
        <v>7</v>
      </c>
    </row>
    <row r="134" spans="2:20" x14ac:dyDescent="0.2">
      <c r="B134" s="50" t="str">
        <f t="shared" si="19"/>
        <v>X.1.13</v>
      </c>
      <c r="C134" s="111"/>
      <c r="D134" s="52" t="s">
        <v>126</v>
      </c>
      <c r="E134" s="52" t="s">
        <v>124</v>
      </c>
      <c r="F134" s="91" t="s">
        <v>171</v>
      </c>
      <c r="G134" s="42" t="s">
        <v>86</v>
      </c>
      <c r="H134" s="1"/>
      <c r="I134" s="81"/>
      <c r="J134" s="3">
        <f t="shared" si="22"/>
        <v>0</v>
      </c>
      <c r="O134" s="3" t="s">
        <v>90</v>
      </c>
      <c r="P134" s="3">
        <v>1</v>
      </c>
      <c r="Q134" s="3">
        <v>13</v>
      </c>
      <c r="S134" s="81">
        <v>5</v>
      </c>
      <c r="T134" s="81">
        <f t="shared" si="23"/>
        <v>7</v>
      </c>
    </row>
    <row r="135" spans="2:20" x14ac:dyDescent="0.2">
      <c r="B135" s="50" t="str">
        <f t="shared" si="19"/>
        <v>X.1.14</v>
      </c>
      <c r="C135" s="111"/>
      <c r="D135" s="52" t="s">
        <v>127</v>
      </c>
      <c r="E135" s="52" t="s">
        <v>125</v>
      </c>
      <c r="F135" s="91" t="s">
        <v>171</v>
      </c>
      <c r="G135" s="42" t="s">
        <v>86</v>
      </c>
      <c r="H135" s="1"/>
      <c r="I135" s="81"/>
      <c r="J135" s="3">
        <f t="shared" si="22"/>
        <v>0</v>
      </c>
      <c r="O135" s="3" t="s">
        <v>90</v>
      </c>
      <c r="P135" s="3">
        <v>1</v>
      </c>
      <c r="Q135" s="3">
        <v>14</v>
      </c>
      <c r="S135" s="81">
        <v>5</v>
      </c>
      <c r="T135" s="81">
        <f t="shared" si="23"/>
        <v>7</v>
      </c>
    </row>
    <row r="136" spans="2:20" x14ac:dyDescent="0.2">
      <c r="B136" s="50"/>
      <c r="D136" s="52"/>
      <c r="E136" s="52"/>
      <c r="F136" s="91"/>
      <c r="G136" s="47"/>
      <c r="I136" s="81"/>
      <c r="J136" s="3">
        <f t="shared" si="22"/>
        <v>0</v>
      </c>
      <c r="P136" s="3">
        <v>1</v>
      </c>
      <c r="T136" s="81"/>
    </row>
    <row r="137" spans="2:20" ht="25.5" x14ac:dyDescent="0.2">
      <c r="B137" s="50" t="str">
        <f t="shared" si="19"/>
        <v>X.1.15</v>
      </c>
      <c r="C137" s="24" t="s">
        <v>176</v>
      </c>
      <c r="D137" s="52"/>
      <c r="E137" s="52"/>
      <c r="F137" s="91" t="s">
        <v>171</v>
      </c>
      <c r="G137" s="42" t="s">
        <v>86</v>
      </c>
      <c r="H137" s="1"/>
      <c r="I137" s="81"/>
      <c r="J137" s="3">
        <f t="shared" si="22"/>
        <v>0</v>
      </c>
      <c r="O137" s="3" t="s">
        <v>90</v>
      </c>
      <c r="P137" s="3">
        <v>1</v>
      </c>
      <c r="Q137" s="3">
        <v>15</v>
      </c>
      <c r="S137" s="81">
        <v>5</v>
      </c>
      <c r="T137" s="81">
        <f t="shared" ref="T137" si="24">IF(G137="Test Result OK",6,IF(G137="Test Result Nok",1,IF(G137="Opt-Out",5,7)))</f>
        <v>7</v>
      </c>
    </row>
    <row r="138" spans="2:20" x14ac:dyDescent="0.2">
      <c r="B138" s="50"/>
      <c r="D138" s="52"/>
      <c r="E138" s="52"/>
      <c r="F138" s="91"/>
      <c r="G138" s="47"/>
      <c r="I138" s="81"/>
      <c r="J138" s="3">
        <f t="shared" si="22"/>
        <v>0</v>
      </c>
      <c r="P138" s="3">
        <v>1</v>
      </c>
      <c r="T138" s="81"/>
    </row>
    <row r="139" spans="2:20" ht="25.5" x14ac:dyDescent="0.2">
      <c r="B139" s="50" t="str">
        <f t="shared" si="19"/>
        <v>X.1.16</v>
      </c>
      <c r="C139" s="24" t="s">
        <v>177</v>
      </c>
      <c r="D139" s="52"/>
      <c r="E139" s="52"/>
      <c r="F139" s="91" t="s">
        <v>170</v>
      </c>
      <c r="G139" s="42" t="s">
        <v>84</v>
      </c>
      <c r="H139" s="1"/>
      <c r="I139" s="81"/>
      <c r="J139" s="3">
        <f t="shared" si="22"/>
        <v>0</v>
      </c>
      <c r="O139" s="3" t="s">
        <v>90</v>
      </c>
      <c r="P139" s="3">
        <v>1</v>
      </c>
      <c r="Q139" s="3">
        <v>16</v>
      </c>
      <c r="S139" s="3">
        <v>6</v>
      </c>
      <c r="T139" s="81">
        <f t="shared" si="20"/>
        <v>0</v>
      </c>
    </row>
    <row r="140" spans="2:20" x14ac:dyDescent="0.2">
      <c r="B140" s="50"/>
      <c r="D140" s="52"/>
      <c r="E140" s="52"/>
      <c r="F140" s="91"/>
      <c r="G140" s="47"/>
      <c r="I140" s="81"/>
      <c r="J140" s="3">
        <f t="shared" si="22"/>
        <v>0</v>
      </c>
      <c r="O140" s="3" t="s">
        <v>90</v>
      </c>
      <c r="P140" s="3">
        <v>1</v>
      </c>
      <c r="T140" s="81"/>
    </row>
    <row r="141" spans="2:20" x14ac:dyDescent="0.2">
      <c r="B141" s="50"/>
      <c r="C141" s="30" t="s">
        <v>129</v>
      </c>
      <c r="D141" s="57"/>
      <c r="E141" s="57"/>
      <c r="F141" s="98"/>
      <c r="G141" s="68"/>
      <c r="H141" s="31"/>
      <c r="I141" s="81"/>
      <c r="J141" s="3">
        <f t="shared" si="22"/>
        <v>0</v>
      </c>
      <c r="O141" s="3" t="s">
        <v>90</v>
      </c>
      <c r="P141" s="3">
        <v>2</v>
      </c>
      <c r="T141" s="81"/>
    </row>
    <row r="142" spans="2:20" ht="41.25" customHeight="1" x14ac:dyDescent="0.2">
      <c r="B142" s="50" t="str">
        <f t="shared" si="19"/>
        <v>X.2.1</v>
      </c>
      <c r="C142" s="111" t="s">
        <v>178</v>
      </c>
      <c r="D142" s="52" t="s">
        <v>47</v>
      </c>
      <c r="E142" s="52"/>
      <c r="F142" s="91" t="s">
        <v>171</v>
      </c>
      <c r="G142" s="42" t="s">
        <v>86</v>
      </c>
      <c r="H142" s="1"/>
      <c r="I142" s="81"/>
      <c r="J142" s="3">
        <f t="shared" si="22"/>
        <v>0</v>
      </c>
      <c r="O142" s="3" t="s">
        <v>90</v>
      </c>
      <c r="P142" s="3">
        <v>2</v>
      </c>
      <c r="Q142" s="3">
        <v>1</v>
      </c>
      <c r="S142" s="3">
        <v>5</v>
      </c>
      <c r="T142" s="81">
        <f t="shared" ref="T142:T148" si="25">IF(G142="Test Result OK",6,IF(G142="Test Result Nok",1,IF(G142="Opt-Out",5,7)))</f>
        <v>7</v>
      </c>
    </row>
    <row r="143" spans="2:20" x14ac:dyDescent="0.2">
      <c r="B143" s="50" t="str">
        <f t="shared" si="19"/>
        <v>X.2.2</v>
      </c>
      <c r="C143" s="111"/>
      <c r="D143" s="52" t="s">
        <v>48</v>
      </c>
      <c r="E143" s="52"/>
      <c r="F143" s="91" t="s">
        <v>171</v>
      </c>
      <c r="G143" s="42" t="s">
        <v>86</v>
      </c>
      <c r="H143" s="1"/>
      <c r="I143" s="81"/>
      <c r="J143" s="3">
        <f t="shared" si="22"/>
        <v>0</v>
      </c>
      <c r="O143" s="3" t="s">
        <v>90</v>
      </c>
      <c r="P143" s="3">
        <v>2</v>
      </c>
      <c r="Q143" s="3">
        <v>2</v>
      </c>
      <c r="S143" s="3">
        <v>5</v>
      </c>
      <c r="T143" s="81">
        <f t="shared" si="25"/>
        <v>7</v>
      </c>
    </row>
    <row r="144" spans="2:20" x14ac:dyDescent="0.2">
      <c r="B144" s="50" t="str">
        <f t="shared" si="19"/>
        <v>X.2.3</v>
      </c>
      <c r="C144" s="111"/>
      <c r="D144" s="52" t="s">
        <v>55</v>
      </c>
      <c r="E144" s="52"/>
      <c r="F144" s="91" t="s">
        <v>171</v>
      </c>
      <c r="G144" s="42" t="s">
        <v>86</v>
      </c>
      <c r="H144" s="1"/>
      <c r="I144" s="81"/>
      <c r="J144" s="3">
        <f t="shared" si="22"/>
        <v>0</v>
      </c>
      <c r="O144" s="3" t="s">
        <v>90</v>
      </c>
      <c r="P144" s="3">
        <v>2</v>
      </c>
      <c r="Q144" s="3">
        <v>3</v>
      </c>
      <c r="S144" s="81">
        <v>5</v>
      </c>
      <c r="T144" s="81">
        <f t="shared" si="25"/>
        <v>7</v>
      </c>
    </row>
    <row r="145" spans="2:20" x14ac:dyDescent="0.2">
      <c r="B145" s="50" t="str">
        <f t="shared" si="19"/>
        <v>X.2.4</v>
      </c>
      <c r="C145" s="111"/>
      <c r="D145" s="52" t="s">
        <v>56</v>
      </c>
      <c r="E145" s="52"/>
      <c r="F145" s="91" t="s">
        <v>171</v>
      </c>
      <c r="G145" s="42" t="s">
        <v>86</v>
      </c>
      <c r="H145" s="1"/>
      <c r="I145" s="81"/>
      <c r="J145" s="3">
        <f t="shared" si="22"/>
        <v>0</v>
      </c>
      <c r="O145" s="3" t="s">
        <v>90</v>
      </c>
      <c r="P145" s="3">
        <v>2</v>
      </c>
      <c r="Q145" s="3">
        <v>4</v>
      </c>
      <c r="S145" s="81">
        <v>5</v>
      </c>
      <c r="T145" s="81">
        <f t="shared" si="25"/>
        <v>7</v>
      </c>
    </row>
    <row r="146" spans="2:20" x14ac:dyDescent="0.2">
      <c r="B146" s="50" t="str">
        <f t="shared" si="19"/>
        <v>X.2.5</v>
      </c>
      <c r="C146" s="111"/>
      <c r="D146" s="52" t="s">
        <v>57</v>
      </c>
      <c r="E146" s="52"/>
      <c r="F146" s="91" t="s">
        <v>171</v>
      </c>
      <c r="G146" s="42" t="s">
        <v>86</v>
      </c>
      <c r="H146" s="1"/>
      <c r="I146" s="81"/>
      <c r="J146" s="3">
        <f t="shared" si="22"/>
        <v>0</v>
      </c>
      <c r="O146" s="3" t="s">
        <v>90</v>
      </c>
      <c r="P146" s="3">
        <v>2</v>
      </c>
      <c r="Q146" s="3">
        <v>5</v>
      </c>
      <c r="S146" s="81">
        <v>5</v>
      </c>
      <c r="T146" s="81">
        <f t="shared" si="25"/>
        <v>7</v>
      </c>
    </row>
    <row r="147" spans="2:20" x14ac:dyDescent="0.2">
      <c r="B147" s="50" t="str">
        <f t="shared" si="19"/>
        <v>X.2.6</v>
      </c>
      <c r="C147" s="111"/>
      <c r="D147" s="52" t="s">
        <v>58</v>
      </c>
      <c r="E147" s="52"/>
      <c r="F147" s="91" t="s">
        <v>171</v>
      </c>
      <c r="G147" s="42" t="s">
        <v>86</v>
      </c>
      <c r="H147" s="1"/>
      <c r="I147" s="81"/>
      <c r="J147" s="3">
        <f t="shared" si="22"/>
        <v>0</v>
      </c>
      <c r="O147" s="3" t="s">
        <v>90</v>
      </c>
      <c r="P147" s="3">
        <v>2</v>
      </c>
      <c r="Q147" s="3">
        <v>6</v>
      </c>
      <c r="S147" s="81">
        <v>5</v>
      </c>
      <c r="T147" s="81">
        <f t="shared" si="25"/>
        <v>7</v>
      </c>
    </row>
    <row r="148" spans="2:20" x14ac:dyDescent="0.2">
      <c r="B148" s="50" t="str">
        <f t="shared" si="19"/>
        <v>X.2.7</v>
      </c>
      <c r="C148" s="111"/>
      <c r="D148" s="52" t="s">
        <v>59</v>
      </c>
      <c r="E148" s="52"/>
      <c r="F148" s="91" t="s">
        <v>171</v>
      </c>
      <c r="G148" s="42" t="s">
        <v>86</v>
      </c>
      <c r="H148" s="1"/>
      <c r="I148" s="81"/>
      <c r="J148" s="3">
        <f t="shared" si="22"/>
        <v>0</v>
      </c>
      <c r="O148" s="3" t="s">
        <v>90</v>
      </c>
      <c r="P148" s="3">
        <v>2</v>
      </c>
      <c r="Q148" s="3">
        <v>7</v>
      </c>
      <c r="S148" s="81">
        <v>5</v>
      </c>
      <c r="T148" s="81">
        <f t="shared" si="25"/>
        <v>7</v>
      </c>
    </row>
    <row r="149" spans="2:20" x14ac:dyDescent="0.2">
      <c r="B149" s="50"/>
      <c r="D149" s="52"/>
      <c r="E149" s="52"/>
      <c r="F149" s="91"/>
      <c r="G149" s="47"/>
      <c r="I149" s="81"/>
      <c r="J149" s="3">
        <f t="shared" si="22"/>
        <v>0</v>
      </c>
      <c r="P149" s="3">
        <v>2</v>
      </c>
      <c r="T149" s="81"/>
    </row>
    <row r="150" spans="2:20" ht="25.5" customHeight="1" x14ac:dyDescent="0.2">
      <c r="B150" s="50" t="str">
        <f t="shared" si="19"/>
        <v>X.2.8</v>
      </c>
      <c r="C150" s="111" t="s">
        <v>174</v>
      </c>
      <c r="D150" s="52" t="s">
        <v>51</v>
      </c>
      <c r="E150" s="52"/>
      <c r="F150" s="91" t="s">
        <v>171</v>
      </c>
      <c r="G150" s="42" t="s">
        <v>86</v>
      </c>
      <c r="H150" s="1"/>
      <c r="I150" s="81"/>
      <c r="J150" s="3">
        <f t="shared" si="22"/>
        <v>0</v>
      </c>
      <c r="O150" s="3" t="s">
        <v>90</v>
      </c>
      <c r="P150" s="3">
        <v>2</v>
      </c>
      <c r="Q150" s="3">
        <v>8</v>
      </c>
      <c r="S150" s="81">
        <v>5</v>
      </c>
      <c r="T150" s="81">
        <f t="shared" ref="T150:T153" si="26">IF(G150="Test Result OK",6,IF(G150="Test Result Nok",1,IF(G150="Opt-Out",5,7)))</f>
        <v>7</v>
      </c>
    </row>
    <row r="151" spans="2:20" x14ac:dyDescent="0.2">
      <c r="B151" s="50" t="str">
        <f t="shared" si="19"/>
        <v>X.2.9</v>
      </c>
      <c r="C151" s="111"/>
      <c r="D151" s="52" t="s">
        <v>52</v>
      </c>
      <c r="E151" s="52"/>
      <c r="F151" s="91" t="s">
        <v>171</v>
      </c>
      <c r="G151" s="42" t="s">
        <v>86</v>
      </c>
      <c r="H151" s="1"/>
      <c r="I151" s="81"/>
      <c r="J151" s="3">
        <f t="shared" si="22"/>
        <v>0</v>
      </c>
      <c r="O151" s="3" t="s">
        <v>90</v>
      </c>
      <c r="P151" s="3">
        <v>2</v>
      </c>
      <c r="Q151" s="3">
        <v>9</v>
      </c>
      <c r="S151" s="81">
        <v>5</v>
      </c>
      <c r="T151" s="81">
        <f t="shared" si="26"/>
        <v>7</v>
      </c>
    </row>
    <row r="152" spans="2:20" x14ac:dyDescent="0.2">
      <c r="B152" s="50" t="str">
        <f t="shared" si="19"/>
        <v>X.2.10</v>
      </c>
      <c r="C152" s="111"/>
      <c r="D152" s="52" t="s">
        <v>53</v>
      </c>
      <c r="E152" s="52"/>
      <c r="F152" s="91" t="s">
        <v>171</v>
      </c>
      <c r="G152" s="42" t="s">
        <v>86</v>
      </c>
      <c r="H152" s="1"/>
      <c r="I152" s="81"/>
      <c r="J152" s="3">
        <f t="shared" si="22"/>
        <v>0</v>
      </c>
      <c r="O152" s="3" t="s">
        <v>90</v>
      </c>
      <c r="P152" s="3">
        <v>2</v>
      </c>
      <c r="Q152" s="3">
        <v>10</v>
      </c>
      <c r="S152" s="81">
        <v>5</v>
      </c>
      <c r="T152" s="81">
        <f t="shared" si="26"/>
        <v>7</v>
      </c>
    </row>
    <row r="153" spans="2:20" x14ac:dyDescent="0.2">
      <c r="B153" s="50" t="str">
        <f t="shared" si="19"/>
        <v>X.2.11</v>
      </c>
      <c r="C153" s="111"/>
      <c r="D153" s="52" t="s">
        <v>54</v>
      </c>
      <c r="E153" s="52"/>
      <c r="F153" s="91" t="s">
        <v>171</v>
      </c>
      <c r="G153" s="42" t="s">
        <v>86</v>
      </c>
      <c r="H153" s="1"/>
      <c r="I153" s="81"/>
      <c r="J153" s="3">
        <f t="shared" si="22"/>
        <v>0</v>
      </c>
      <c r="O153" s="3" t="s">
        <v>90</v>
      </c>
      <c r="P153" s="3">
        <v>2</v>
      </c>
      <c r="Q153" s="3">
        <v>11</v>
      </c>
      <c r="S153" s="81">
        <v>5</v>
      </c>
      <c r="T153" s="81">
        <f t="shared" si="26"/>
        <v>7</v>
      </c>
    </row>
    <row r="154" spans="2:20" x14ac:dyDescent="0.2">
      <c r="B154" s="50"/>
      <c r="D154" s="52"/>
      <c r="E154" s="52"/>
      <c r="F154" s="91"/>
      <c r="G154" s="47"/>
      <c r="I154" s="81"/>
      <c r="J154" s="3">
        <f t="shared" si="22"/>
        <v>0</v>
      </c>
      <c r="T154" s="81"/>
    </row>
    <row r="155" spans="2:20" x14ac:dyDescent="0.2">
      <c r="B155" s="50"/>
      <c r="C155" s="30" t="s">
        <v>130</v>
      </c>
      <c r="D155" s="57"/>
      <c r="E155" s="57"/>
      <c r="F155" s="98"/>
      <c r="G155" s="68"/>
      <c r="H155" s="31"/>
      <c r="I155" s="81"/>
      <c r="J155" s="3">
        <f t="shared" si="22"/>
        <v>0</v>
      </c>
      <c r="O155" s="3" t="s">
        <v>90</v>
      </c>
      <c r="T155" s="81"/>
    </row>
    <row r="156" spans="2:20" ht="25.5" customHeight="1" x14ac:dyDescent="0.2">
      <c r="B156" s="50" t="str">
        <f t="shared" si="19"/>
        <v>X.3.1</v>
      </c>
      <c r="C156" s="111" t="s">
        <v>173</v>
      </c>
      <c r="D156" s="52" t="s">
        <v>12</v>
      </c>
      <c r="E156" s="52"/>
      <c r="F156" s="91" t="s">
        <v>171</v>
      </c>
      <c r="G156" s="42" t="s">
        <v>86</v>
      </c>
      <c r="H156" s="1"/>
      <c r="I156" s="81"/>
      <c r="J156" s="3">
        <f t="shared" si="22"/>
        <v>0</v>
      </c>
      <c r="O156" s="3" t="s">
        <v>90</v>
      </c>
      <c r="P156" s="3">
        <v>3</v>
      </c>
      <c r="Q156" s="3">
        <v>1</v>
      </c>
      <c r="S156" s="81">
        <v>5</v>
      </c>
      <c r="T156" s="81">
        <f t="shared" ref="T156:T157" si="27">IF(G156="Test Result OK",6,IF(G156="Test Result Nok",1,IF(G156="Opt-Out",5,7)))</f>
        <v>7</v>
      </c>
    </row>
    <row r="157" spans="2:20" x14ac:dyDescent="0.2">
      <c r="B157" s="50" t="str">
        <f t="shared" si="19"/>
        <v>X.3.2</v>
      </c>
      <c r="C157" s="111"/>
      <c r="D157" s="52" t="s">
        <v>13</v>
      </c>
      <c r="E157" s="52"/>
      <c r="F157" s="91" t="s">
        <v>171</v>
      </c>
      <c r="G157" s="42" t="s">
        <v>86</v>
      </c>
      <c r="H157" s="1"/>
      <c r="I157" s="81"/>
      <c r="J157" s="3">
        <f t="shared" si="22"/>
        <v>0</v>
      </c>
      <c r="O157" s="3" t="s">
        <v>90</v>
      </c>
      <c r="P157" s="3">
        <v>3</v>
      </c>
      <c r="Q157" s="3">
        <v>2</v>
      </c>
      <c r="S157" s="81">
        <v>5</v>
      </c>
      <c r="T157" s="81">
        <f t="shared" si="27"/>
        <v>7</v>
      </c>
    </row>
    <row r="158" spans="2:20" x14ac:dyDescent="0.2">
      <c r="B158" s="50"/>
      <c r="D158" s="52"/>
      <c r="E158" s="52"/>
      <c r="F158" s="91"/>
      <c r="G158" s="47"/>
      <c r="I158" s="81"/>
      <c r="J158" s="3">
        <f t="shared" si="22"/>
        <v>0</v>
      </c>
      <c r="T158" s="81"/>
    </row>
    <row r="159" spans="2:20" ht="25.5" customHeight="1" x14ac:dyDescent="0.2">
      <c r="B159" s="50" t="str">
        <f t="shared" si="19"/>
        <v>X.3.3</v>
      </c>
      <c r="C159" s="111" t="s">
        <v>174</v>
      </c>
      <c r="D159" s="52" t="s">
        <v>12</v>
      </c>
      <c r="E159" s="52"/>
      <c r="F159" s="91" t="s">
        <v>171</v>
      </c>
      <c r="G159" s="42" t="s">
        <v>86</v>
      </c>
      <c r="H159" s="1"/>
      <c r="I159" s="81"/>
      <c r="J159" s="3">
        <f t="shared" si="22"/>
        <v>0</v>
      </c>
      <c r="O159" s="3" t="s">
        <v>90</v>
      </c>
      <c r="P159" s="3">
        <v>3</v>
      </c>
      <c r="Q159" s="3">
        <v>3</v>
      </c>
      <c r="S159" s="3">
        <v>5</v>
      </c>
      <c r="T159" s="81">
        <f t="shared" ref="T159:T160" si="28">IF(G159="Test Result OK",6,IF(G159="Test Result Nok",1,IF(G159="Opt-Out",5,7)))</f>
        <v>7</v>
      </c>
    </row>
    <row r="160" spans="2:20" x14ac:dyDescent="0.2">
      <c r="B160" s="50" t="str">
        <f t="shared" si="19"/>
        <v>X.3.4</v>
      </c>
      <c r="C160" s="111"/>
      <c r="D160" s="52" t="s">
        <v>13</v>
      </c>
      <c r="E160" s="52"/>
      <c r="F160" s="91" t="s">
        <v>171</v>
      </c>
      <c r="G160" s="42" t="s">
        <v>86</v>
      </c>
      <c r="H160" s="1"/>
      <c r="I160" s="81"/>
      <c r="J160" s="3">
        <f t="shared" si="22"/>
        <v>0</v>
      </c>
      <c r="O160" s="3" t="s">
        <v>90</v>
      </c>
      <c r="P160" s="3">
        <v>3</v>
      </c>
      <c r="Q160" s="3">
        <v>4</v>
      </c>
      <c r="S160" s="81">
        <v>5</v>
      </c>
      <c r="T160" s="81">
        <f t="shared" si="28"/>
        <v>7</v>
      </c>
    </row>
    <row r="161" spans="2:26" x14ac:dyDescent="0.2">
      <c r="B161" s="50"/>
      <c r="D161" s="52"/>
      <c r="E161" s="52"/>
      <c r="F161" s="91"/>
      <c r="G161" s="47"/>
      <c r="I161" s="81"/>
      <c r="J161" s="3">
        <f t="shared" si="22"/>
        <v>0</v>
      </c>
      <c r="O161" s="3" t="s">
        <v>90</v>
      </c>
      <c r="T161" s="81"/>
    </row>
    <row r="162" spans="2:26" x14ac:dyDescent="0.2">
      <c r="B162" s="50"/>
      <c r="C162" s="30" t="s">
        <v>131</v>
      </c>
      <c r="D162" s="57"/>
      <c r="E162" s="57"/>
      <c r="F162" s="98"/>
      <c r="G162" s="68"/>
      <c r="H162" s="31"/>
      <c r="I162" s="81"/>
      <c r="J162" s="3">
        <f t="shared" si="22"/>
        <v>0</v>
      </c>
      <c r="O162" s="3" t="s">
        <v>90</v>
      </c>
      <c r="T162" s="81"/>
    </row>
    <row r="163" spans="2:26" ht="25.5" x14ac:dyDescent="0.2">
      <c r="B163" s="50" t="str">
        <f t="shared" si="19"/>
        <v>X.4.1</v>
      </c>
      <c r="C163" s="24" t="s">
        <v>179</v>
      </c>
      <c r="D163" s="52" t="s">
        <v>77</v>
      </c>
      <c r="E163" s="52"/>
      <c r="F163" s="91" t="s">
        <v>170</v>
      </c>
      <c r="G163" s="42" t="s">
        <v>84</v>
      </c>
      <c r="H163" s="1"/>
      <c r="I163" s="81"/>
      <c r="J163" s="3">
        <f t="shared" si="22"/>
        <v>0</v>
      </c>
      <c r="O163" s="3" t="s">
        <v>90</v>
      </c>
      <c r="P163" s="3">
        <v>4</v>
      </c>
      <c r="Q163" s="3">
        <v>1</v>
      </c>
      <c r="S163" s="3">
        <v>6</v>
      </c>
      <c r="T163" s="81">
        <f t="shared" ref="T163:T182" si="29">IF(G163="Test Result OK",6,0)</f>
        <v>0</v>
      </c>
    </row>
    <row r="164" spans="2:26" x14ac:dyDescent="0.2">
      <c r="B164" s="50"/>
      <c r="D164" s="52"/>
      <c r="E164" s="52"/>
      <c r="F164" s="91"/>
      <c r="G164" s="47"/>
      <c r="I164" s="81"/>
      <c r="J164" s="3">
        <f t="shared" si="22"/>
        <v>0</v>
      </c>
      <c r="O164" s="3" t="s">
        <v>90</v>
      </c>
      <c r="T164" s="81"/>
    </row>
    <row r="165" spans="2:26" x14ac:dyDescent="0.2">
      <c r="B165" s="50"/>
      <c r="C165" s="30" t="s">
        <v>133</v>
      </c>
      <c r="D165" s="57"/>
      <c r="E165" s="57"/>
      <c r="F165" s="98"/>
      <c r="G165" s="68"/>
      <c r="H165" s="31"/>
      <c r="I165" s="81"/>
      <c r="J165" s="3">
        <f t="shared" si="22"/>
        <v>0</v>
      </c>
      <c r="O165" s="3" t="s">
        <v>90</v>
      </c>
      <c r="T165" s="81"/>
    </row>
    <row r="166" spans="2:26" ht="25.5" x14ac:dyDescent="0.2">
      <c r="B166" s="50" t="str">
        <f t="shared" si="19"/>
        <v>X.5.1</v>
      </c>
      <c r="C166" s="24" t="s">
        <v>179</v>
      </c>
      <c r="D166" s="52" t="s">
        <v>77</v>
      </c>
      <c r="E166" s="52"/>
      <c r="F166" s="91" t="s">
        <v>170</v>
      </c>
      <c r="G166" s="42" t="s">
        <v>84</v>
      </c>
      <c r="H166" s="1"/>
      <c r="I166" s="81"/>
      <c r="J166" s="3">
        <f t="shared" si="22"/>
        <v>0</v>
      </c>
      <c r="O166" s="3" t="s">
        <v>90</v>
      </c>
      <c r="P166" s="3">
        <v>5</v>
      </c>
      <c r="Q166" s="3">
        <v>1</v>
      </c>
      <c r="S166" s="3">
        <v>6</v>
      </c>
      <c r="T166" s="81">
        <f t="shared" si="29"/>
        <v>0</v>
      </c>
    </row>
    <row r="167" spans="2:26" x14ac:dyDescent="0.2">
      <c r="B167" s="50"/>
      <c r="D167" s="52"/>
      <c r="E167" s="52"/>
      <c r="F167" s="91"/>
      <c r="G167" s="47"/>
      <c r="I167" s="81"/>
      <c r="J167" s="3">
        <f t="shared" si="22"/>
        <v>0</v>
      </c>
      <c r="O167" s="3" t="s">
        <v>90</v>
      </c>
      <c r="T167" s="81"/>
    </row>
    <row r="168" spans="2:26" x14ac:dyDescent="0.2">
      <c r="B168" s="50"/>
      <c r="C168" s="30" t="s">
        <v>134</v>
      </c>
      <c r="D168" s="57"/>
      <c r="E168" s="57"/>
      <c r="F168" s="98"/>
      <c r="G168" s="68"/>
      <c r="H168" s="31"/>
      <c r="I168" s="81"/>
      <c r="J168" s="3">
        <f t="shared" si="22"/>
        <v>0</v>
      </c>
      <c r="O168" s="3" t="s">
        <v>90</v>
      </c>
      <c r="T168" s="81"/>
    </row>
    <row r="169" spans="2:26" ht="25.5" x14ac:dyDescent="0.2">
      <c r="B169" s="50" t="str">
        <f t="shared" si="19"/>
        <v>X.6.1</v>
      </c>
      <c r="C169" s="51" t="s">
        <v>173</v>
      </c>
      <c r="D169" s="52" t="s">
        <v>83</v>
      </c>
      <c r="E169" s="52"/>
      <c r="F169" s="91" t="s">
        <v>170</v>
      </c>
      <c r="G169" s="42" t="s">
        <v>84</v>
      </c>
      <c r="H169" s="1"/>
      <c r="I169" s="81"/>
      <c r="J169" s="3">
        <f t="shared" si="22"/>
        <v>0</v>
      </c>
      <c r="O169" s="3" t="s">
        <v>90</v>
      </c>
      <c r="P169" s="3">
        <v>6</v>
      </c>
      <c r="Q169" s="3">
        <v>1</v>
      </c>
      <c r="S169" s="3">
        <v>6</v>
      </c>
      <c r="T169" s="81">
        <f t="shared" si="29"/>
        <v>0</v>
      </c>
    </row>
    <row r="170" spans="2:26" x14ac:dyDescent="0.2">
      <c r="B170" s="50"/>
      <c r="C170" s="3" t="s">
        <v>122</v>
      </c>
      <c r="D170" s="52"/>
      <c r="E170" s="52"/>
      <c r="F170" s="91"/>
      <c r="G170" s="47"/>
      <c r="I170" s="81"/>
      <c r="J170" s="3">
        <f t="shared" si="22"/>
        <v>0</v>
      </c>
      <c r="O170" s="3" t="s">
        <v>90</v>
      </c>
      <c r="T170" s="81"/>
    </row>
    <row r="171" spans="2:26" x14ac:dyDescent="0.2">
      <c r="B171" s="50"/>
      <c r="D171" s="52"/>
      <c r="E171" s="52"/>
      <c r="F171" s="91"/>
      <c r="G171" s="47"/>
      <c r="I171" s="81"/>
      <c r="J171" s="3">
        <f t="shared" si="22"/>
        <v>0</v>
      </c>
      <c r="O171" s="3" t="s">
        <v>90</v>
      </c>
      <c r="T171" s="81"/>
    </row>
    <row r="172" spans="2:26" x14ac:dyDescent="0.2">
      <c r="B172" s="50"/>
      <c r="C172" s="30" t="s">
        <v>135</v>
      </c>
      <c r="D172" s="57"/>
      <c r="E172" s="57"/>
      <c r="F172" s="98"/>
      <c r="G172" s="68"/>
      <c r="H172" s="31"/>
      <c r="I172" s="81"/>
      <c r="J172" s="3">
        <f t="shared" si="22"/>
        <v>0</v>
      </c>
      <c r="O172" s="3" t="s">
        <v>90</v>
      </c>
      <c r="T172" s="81"/>
    </row>
    <row r="173" spans="2:26" ht="25.5" x14ac:dyDescent="0.2">
      <c r="B173" s="50" t="str">
        <f t="shared" si="19"/>
        <v>X.7.1</v>
      </c>
      <c r="C173" s="51" t="s">
        <v>173</v>
      </c>
      <c r="D173" s="52" t="s">
        <v>83</v>
      </c>
      <c r="E173" s="52"/>
      <c r="F173" s="91" t="s">
        <v>170</v>
      </c>
      <c r="G173" s="42" t="s">
        <v>84</v>
      </c>
      <c r="H173" s="1"/>
      <c r="I173" s="81"/>
      <c r="J173" s="3">
        <f t="shared" si="22"/>
        <v>0</v>
      </c>
      <c r="O173" s="3" t="s">
        <v>90</v>
      </c>
      <c r="P173" s="3">
        <v>7</v>
      </c>
      <c r="Q173" s="3">
        <v>1</v>
      </c>
      <c r="S173" s="3">
        <v>6</v>
      </c>
      <c r="T173" s="81">
        <f t="shared" si="29"/>
        <v>0</v>
      </c>
    </row>
    <row r="174" spans="2:26" s="19" customFormat="1" x14ac:dyDescent="0.2">
      <c r="B174" s="50"/>
      <c r="D174" s="53"/>
      <c r="E174" s="53"/>
      <c r="F174" s="91"/>
      <c r="G174" s="65"/>
      <c r="I174" s="81"/>
      <c r="J174" s="3">
        <f t="shared" si="22"/>
        <v>0</v>
      </c>
      <c r="O174" s="3" t="s">
        <v>90</v>
      </c>
      <c r="T174" s="81"/>
    </row>
    <row r="175" spans="2:26" x14ac:dyDescent="0.2">
      <c r="B175" s="50"/>
      <c r="C175" s="29" t="s">
        <v>21</v>
      </c>
      <c r="D175" s="50"/>
      <c r="E175" s="50"/>
      <c r="F175" s="97"/>
      <c r="G175" s="67"/>
      <c r="H175" s="28"/>
      <c r="I175" s="81"/>
      <c r="J175" s="3">
        <f t="shared" si="22"/>
        <v>0</v>
      </c>
      <c r="O175" s="3" t="s">
        <v>90</v>
      </c>
      <c r="S175" s="19"/>
      <c r="T175" s="81"/>
      <c r="U175" s="19"/>
      <c r="V175" s="19"/>
      <c r="W175" s="19"/>
      <c r="X175" s="19"/>
      <c r="Y175" s="19"/>
      <c r="Z175" s="19"/>
    </row>
    <row r="176" spans="2:26" x14ac:dyDescent="0.2">
      <c r="B176" s="50"/>
      <c r="C176" s="19"/>
      <c r="D176" s="53"/>
      <c r="E176" s="53"/>
      <c r="F176" s="91"/>
      <c r="G176" s="65"/>
      <c r="H176" s="19"/>
      <c r="I176" s="81"/>
      <c r="J176" s="3">
        <f t="shared" si="22"/>
        <v>0</v>
      </c>
      <c r="O176" s="3" t="s">
        <v>90</v>
      </c>
      <c r="T176" s="81"/>
    </row>
    <row r="177" spans="2:20" x14ac:dyDescent="0.2">
      <c r="B177" s="50"/>
      <c r="C177" s="30" t="s">
        <v>136</v>
      </c>
      <c r="D177" s="57"/>
      <c r="E177" s="57"/>
      <c r="F177" s="98"/>
      <c r="G177" s="68"/>
      <c r="H177" s="31"/>
      <c r="I177" s="81"/>
      <c r="J177" s="3">
        <f t="shared" si="22"/>
        <v>0</v>
      </c>
      <c r="O177" s="3" t="s">
        <v>90</v>
      </c>
      <c r="P177" s="3">
        <v>8</v>
      </c>
      <c r="T177" s="81"/>
    </row>
    <row r="178" spans="2:20" ht="25.5" x14ac:dyDescent="0.2">
      <c r="B178" s="50" t="str">
        <f t="shared" ref="B178:B219" si="30">O178&amp;"."&amp;P178&amp;"."&amp;Q178</f>
        <v>X.8.1</v>
      </c>
      <c r="C178" s="24" t="s">
        <v>180</v>
      </c>
      <c r="D178" s="52"/>
      <c r="E178" s="52"/>
      <c r="F178" s="91" t="s">
        <v>170</v>
      </c>
      <c r="G178" s="42" t="s">
        <v>84</v>
      </c>
      <c r="H178" s="1"/>
      <c r="I178" s="81"/>
      <c r="J178" s="3">
        <f t="shared" si="22"/>
        <v>0</v>
      </c>
      <c r="O178" s="3" t="s">
        <v>90</v>
      </c>
      <c r="P178" s="3">
        <v>8</v>
      </c>
      <c r="Q178" s="3">
        <v>1</v>
      </c>
      <c r="S178" s="3">
        <v>6</v>
      </c>
      <c r="T178" s="81">
        <f t="shared" si="29"/>
        <v>0</v>
      </c>
    </row>
    <row r="179" spans="2:20" x14ac:dyDescent="0.2">
      <c r="B179" s="50"/>
      <c r="D179" s="52"/>
      <c r="E179" s="52"/>
      <c r="F179" s="91"/>
      <c r="G179" s="47"/>
      <c r="I179" s="81"/>
      <c r="J179" s="3">
        <f t="shared" si="22"/>
        <v>0</v>
      </c>
      <c r="O179" s="3" t="s">
        <v>90</v>
      </c>
      <c r="P179" s="3">
        <v>8</v>
      </c>
      <c r="T179" s="81"/>
    </row>
    <row r="180" spans="2:20" ht="25.5" x14ac:dyDescent="0.2">
      <c r="B180" s="50" t="str">
        <f t="shared" si="30"/>
        <v>X.8.2</v>
      </c>
      <c r="C180" s="51" t="s">
        <v>177</v>
      </c>
      <c r="D180" s="52"/>
      <c r="E180" s="52"/>
      <c r="F180" s="91" t="s">
        <v>170</v>
      </c>
      <c r="G180" s="42" t="s">
        <v>84</v>
      </c>
      <c r="H180" s="1"/>
      <c r="I180" s="81"/>
      <c r="J180" s="3">
        <f t="shared" si="22"/>
        <v>0</v>
      </c>
      <c r="O180" s="3" t="s">
        <v>90</v>
      </c>
      <c r="P180" s="3">
        <v>8</v>
      </c>
      <c r="Q180" s="3">
        <v>2</v>
      </c>
      <c r="S180" s="3">
        <v>6</v>
      </c>
      <c r="T180" s="81">
        <f t="shared" si="29"/>
        <v>0</v>
      </c>
    </row>
    <row r="181" spans="2:20" x14ac:dyDescent="0.2">
      <c r="B181" s="50"/>
      <c r="D181" s="52"/>
      <c r="E181" s="52"/>
      <c r="F181" s="91"/>
      <c r="G181" s="47"/>
      <c r="I181" s="81"/>
      <c r="J181" s="3">
        <f t="shared" ref="J181:J230" si="31">IF(G181="to be tested",1,0)</f>
        <v>0</v>
      </c>
      <c r="O181" s="3" t="s">
        <v>90</v>
      </c>
      <c r="P181" s="3">
        <v>8</v>
      </c>
      <c r="T181" s="81"/>
    </row>
    <row r="182" spans="2:20" ht="25.5" x14ac:dyDescent="0.2">
      <c r="B182" s="50" t="str">
        <f t="shared" si="30"/>
        <v>X.8.3</v>
      </c>
      <c r="C182" s="24" t="s">
        <v>181</v>
      </c>
      <c r="D182" s="52"/>
      <c r="E182" s="52"/>
      <c r="F182" s="91" t="s">
        <v>170</v>
      </c>
      <c r="G182" s="42" t="s">
        <v>84</v>
      </c>
      <c r="H182" s="1"/>
      <c r="I182" s="81"/>
      <c r="J182" s="3">
        <f t="shared" si="31"/>
        <v>0</v>
      </c>
      <c r="O182" s="3" t="s">
        <v>90</v>
      </c>
      <c r="P182" s="3">
        <v>8</v>
      </c>
      <c r="Q182" s="3">
        <v>3</v>
      </c>
      <c r="S182" s="3">
        <v>6</v>
      </c>
      <c r="T182" s="81">
        <f t="shared" si="29"/>
        <v>0</v>
      </c>
    </row>
    <row r="183" spans="2:20" x14ac:dyDescent="0.2">
      <c r="B183" s="50"/>
      <c r="D183" s="52"/>
      <c r="E183" s="52"/>
      <c r="F183" s="91"/>
      <c r="G183" s="47"/>
      <c r="I183" s="81"/>
      <c r="J183" s="3">
        <f t="shared" si="31"/>
        <v>0</v>
      </c>
      <c r="O183" s="3" t="s">
        <v>90</v>
      </c>
      <c r="P183" s="3">
        <v>8</v>
      </c>
      <c r="T183" s="81"/>
    </row>
    <row r="184" spans="2:20" ht="25.5" x14ac:dyDescent="0.2">
      <c r="B184" s="50" t="str">
        <f t="shared" si="30"/>
        <v>X.8.4</v>
      </c>
      <c r="C184" s="24" t="s">
        <v>182</v>
      </c>
      <c r="D184" s="52"/>
      <c r="E184" s="52"/>
      <c r="F184" s="91" t="s">
        <v>171</v>
      </c>
      <c r="G184" s="42" t="s">
        <v>86</v>
      </c>
      <c r="H184" s="1"/>
      <c r="I184" s="81"/>
      <c r="J184" s="3">
        <f t="shared" si="31"/>
        <v>0</v>
      </c>
      <c r="O184" s="3" t="s">
        <v>90</v>
      </c>
      <c r="P184" s="3">
        <v>8</v>
      </c>
      <c r="Q184" s="3">
        <v>4</v>
      </c>
      <c r="S184" s="3">
        <v>5</v>
      </c>
      <c r="T184" s="81">
        <f t="shared" ref="T184" si="32">IF(G184="Test Result OK",6,IF(G184="Test Result Nok",1,IF(G184="Opt-Out",5,7)))</f>
        <v>7</v>
      </c>
    </row>
    <row r="185" spans="2:20" x14ac:dyDescent="0.2">
      <c r="B185" s="50"/>
      <c r="D185" s="52"/>
      <c r="E185" s="52"/>
      <c r="F185" s="91"/>
      <c r="G185" s="47"/>
      <c r="I185" s="81"/>
      <c r="J185" s="3">
        <f t="shared" si="31"/>
        <v>0</v>
      </c>
      <c r="O185" s="3" t="s">
        <v>90</v>
      </c>
      <c r="P185" s="3">
        <v>8</v>
      </c>
      <c r="T185" s="81"/>
    </row>
    <row r="186" spans="2:20" ht="25.5" x14ac:dyDescent="0.2">
      <c r="B186" s="50" t="str">
        <f t="shared" si="30"/>
        <v>X.8.5</v>
      </c>
      <c r="C186" s="69" t="s">
        <v>137</v>
      </c>
      <c r="D186" s="52"/>
      <c r="E186" s="52"/>
      <c r="F186" s="91" t="s">
        <v>171</v>
      </c>
      <c r="G186" s="42" t="s">
        <v>86</v>
      </c>
      <c r="H186" s="1"/>
      <c r="I186" s="81"/>
      <c r="J186" s="3">
        <f t="shared" si="31"/>
        <v>0</v>
      </c>
      <c r="O186" s="3" t="s">
        <v>90</v>
      </c>
      <c r="P186" s="3">
        <v>8</v>
      </c>
      <c r="Q186" s="3">
        <v>5</v>
      </c>
      <c r="S186" s="3">
        <v>5</v>
      </c>
      <c r="T186" s="81">
        <f t="shared" ref="T186" si="33">IF(G186="Test Result OK",6,IF(G186="Test Result Nok",1,IF(G186="Opt-Out",5,7)))</f>
        <v>7</v>
      </c>
    </row>
    <row r="187" spans="2:20" x14ac:dyDescent="0.2">
      <c r="B187" s="50"/>
      <c r="D187" s="52"/>
      <c r="E187" s="52"/>
      <c r="F187" s="91"/>
      <c r="G187" s="47"/>
      <c r="I187" s="81"/>
      <c r="J187" s="3">
        <f t="shared" si="31"/>
        <v>0</v>
      </c>
      <c r="O187" s="3" t="s">
        <v>90</v>
      </c>
      <c r="P187" s="3">
        <v>8</v>
      </c>
      <c r="T187" s="81"/>
    </row>
    <row r="188" spans="2:20" ht="25.5" x14ac:dyDescent="0.2">
      <c r="B188" s="50" t="str">
        <f t="shared" si="30"/>
        <v>X.8.6</v>
      </c>
      <c r="C188" s="24" t="s">
        <v>183</v>
      </c>
      <c r="D188" s="52"/>
      <c r="E188" s="52"/>
      <c r="F188" s="91" t="s">
        <v>171</v>
      </c>
      <c r="G188" s="42" t="s">
        <v>86</v>
      </c>
      <c r="H188" s="1"/>
      <c r="I188" s="81"/>
      <c r="J188" s="3">
        <f t="shared" si="31"/>
        <v>0</v>
      </c>
      <c r="O188" s="3" t="s">
        <v>90</v>
      </c>
      <c r="P188" s="3">
        <v>8</v>
      </c>
      <c r="Q188" s="3">
        <v>6</v>
      </c>
      <c r="S188" s="3">
        <v>5</v>
      </c>
      <c r="T188" s="81">
        <f t="shared" ref="T188" si="34">IF(G188="Test Result OK",6,IF(G188="Test Result Nok",1,IF(G188="Opt-Out",5,7)))</f>
        <v>7</v>
      </c>
    </row>
    <row r="189" spans="2:20" x14ac:dyDescent="0.2">
      <c r="B189" s="50"/>
      <c r="D189" s="52"/>
      <c r="E189" s="52"/>
      <c r="F189" s="91"/>
      <c r="G189" s="47"/>
      <c r="I189" s="81"/>
      <c r="J189" s="3">
        <f t="shared" si="31"/>
        <v>0</v>
      </c>
      <c r="O189" s="3" t="s">
        <v>90</v>
      </c>
      <c r="T189" s="81"/>
    </row>
    <row r="190" spans="2:20" x14ac:dyDescent="0.2">
      <c r="B190" s="50"/>
      <c r="C190" s="30" t="s">
        <v>138</v>
      </c>
      <c r="D190" s="57"/>
      <c r="E190" s="57"/>
      <c r="F190" s="98"/>
      <c r="G190" s="68"/>
      <c r="H190" s="31"/>
      <c r="I190" s="81"/>
      <c r="J190" s="3">
        <f t="shared" si="31"/>
        <v>0</v>
      </c>
      <c r="O190" s="3" t="s">
        <v>90</v>
      </c>
      <c r="P190" s="3">
        <v>9</v>
      </c>
      <c r="T190" s="81"/>
    </row>
    <row r="191" spans="2:20" x14ac:dyDescent="0.2">
      <c r="B191" s="50" t="str">
        <f t="shared" si="30"/>
        <v>X.9.1</v>
      </c>
      <c r="C191" s="3" t="s">
        <v>184</v>
      </c>
      <c r="D191" s="52"/>
      <c r="E191" s="52"/>
      <c r="F191" s="91" t="s">
        <v>171</v>
      </c>
      <c r="G191" s="42" t="s">
        <v>86</v>
      </c>
      <c r="H191" s="1"/>
      <c r="I191" s="81"/>
      <c r="J191" s="3">
        <f t="shared" si="31"/>
        <v>0</v>
      </c>
      <c r="O191" s="3" t="s">
        <v>90</v>
      </c>
      <c r="P191" s="3">
        <v>9</v>
      </c>
      <c r="Q191" s="3">
        <v>1</v>
      </c>
      <c r="S191" s="3">
        <v>5</v>
      </c>
      <c r="T191" s="81">
        <f t="shared" ref="T191" si="35">IF(G191="Test Result OK",6,IF(G191="Test Result Nok",1,IF(G191="Opt-Out",5,7)))</f>
        <v>7</v>
      </c>
    </row>
    <row r="192" spans="2:20" x14ac:dyDescent="0.2">
      <c r="B192" s="50"/>
      <c r="D192" s="52"/>
      <c r="E192" s="52"/>
      <c r="F192" s="91"/>
      <c r="G192" s="47"/>
      <c r="I192" s="81"/>
      <c r="J192" s="3">
        <f t="shared" si="31"/>
        <v>0</v>
      </c>
      <c r="O192" s="3" t="s">
        <v>90</v>
      </c>
      <c r="P192" s="3">
        <v>9</v>
      </c>
      <c r="T192" s="81"/>
    </row>
    <row r="193" spans="2:20" x14ac:dyDescent="0.2">
      <c r="B193" s="50" t="str">
        <f t="shared" si="30"/>
        <v>X.9.2</v>
      </c>
      <c r="C193" s="3" t="s">
        <v>185</v>
      </c>
      <c r="D193" s="52"/>
      <c r="E193" s="52"/>
      <c r="F193" s="91" t="s">
        <v>171</v>
      </c>
      <c r="G193" s="42" t="s">
        <v>86</v>
      </c>
      <c r="H193" s="1"/>
      <c r="I193" s="81"/>
      <c r="J193" s="3">
        <f t="shared" si="31"/>
        <v>0</v>
      </c>
      <c r="O193" s="3" t="s">
        <v>90</v>
      </c>
      <c r="P193" s="3">
        <v>9</v>
      </c>
      <c r="Q193" s="3">
        <v>2</v>
      </c>
      <c r="S193" s="3">
        <v>5</v>
      </c>
      <c r="T193" s="81">
        <f t="shared" ref="T193" si="36">IF(G193="Test Result OK",6,IF(G193="Test Result Nok",1,IF(G193="Opt-Out",5,7)))</f>
        <v>7</v>
      </c>
    </row>
    <row r="194" spans="2:20" x14ac:dyDescent="0.2">
      <c r="B194" s="50"/>
      <c r="D194" s="52"/>
      <c r="E194" s="52"/>
      <c r="F194" s="91"/>
      <c r="G194" s="47"/>
      <c r="I194" s="81"/>
      <c r="J194" s="3">
        <f t="shared" si="31"/>
        <v>0</v>
      </c>
      <c r="O194" s="3" t="s">
        <v>90</v>
      </c>
      <c r="T194" s="81"/>
    </row>
    <row r="195" spans="2:20" x14ac:dyDescent="0.2">
      <c r="B195" s="50" t="str">
        <f t="shared" si="30"/>
        <v>X.10.</v>
      </c>
      <c r="C195" s="30" t="s">
        <v>139</v>
      </c>
      <c r="D195" s="57"/>
      <c r="E195" s="57"/>
      <c r="F195" s="98"/>
      <c r="G195" s="68"/>
      <c r="H195" s="31"/>
      <c r="I195" s="81"/>
      <c r="J195" s="3">
        <f t="shared" si="31"/>
        <v>0</v>
      </c>
      <c r="O195" s="3" t="s">
        <v>90</v>
      </c>
      <c r="P195" s="3">
        <v>10</v>
      </c>
      <c r="T195" s="81"/>
    </row>
    <row r="196" spans="2:20" ht="25.5" x14ac:dyDescent="0.2">
      <c r="B196" s="50" t="str">
        <f t="shared" si="30"/>
        <v>X.10.1</v>
      </c>
      <c r="C196" s="24" t="s">
        <v>183</v>
      </c>
      <c r="D196" s="52" t="s">
        <v>18</v>
      </c>
      <c r="E196" s="52"/>
      <c r="F196" s="91" t="s">
        <v>171</v>
      </c>
      <c r="G196" s="42" t="s">
        <v>86</v>
      </c>
      <c r="H196" s="1"/>
      <c r="I196" s="81"/>
      <c r="J196" s="3">
        <f t="shared" si="31"/>
        <v>0</v>
      </c>
      <c r="O196" s="3" t="s">
        <v>90</v>
      </c>
      <c r="P196" s="3">
        <v>10</v>
      </c>
      <c r="Q196" s="3">
        <v>1</v>
      </c>
      <c r="S196" s="3">
        <v>5</v>
      </c>
      <c r="T196" s="81">
        <f t="shared" ref="T196" si="37">IF(G196="Test Result OK",6,IF(G196="Test Result Nok",1,IF(G196="Opt-Out",5,7)))</f>
        <v>7</v>
      </c>
    </row>
    <row r="197" spans="2:20" x14ac:dyDescent="0.2">
      <c r="B197" s="50"/>
      <c r="C197" s="18"/>
      <c r="D197" s="53"/>
      <c r="E197" s="53"/>
      <c r="F197" s="91"/>
      <c r="G197" s="65"/>
      <c r="H197" s="19"/>
      <c r="I197" s="81"/>
      <c r="J197" s="3">
        <f t="shared" si="31"/>
        <v>0</v>
      </c>
      <c r="O197" s="3" t="s">
        <v>90</v>
      </c>
      <c r="P197" s="3">
        <v>10</v>
      </c>
      <c r="T197" s="81"/>
    </row>
    <row r="198" spans="2:20" ht="25.5" x14ac:dyDescent="0.2">
      <c r="B198" s="50" t="str">
        <f t="shared" si="30"/>
        <v>X.10.2</v>
      </c>
      <c r="C198" s="51" t="s">
        <v>186</v>
      </c>
      <c r="D198" s="53" t="s">
        <v>19</v>
      </c>
      <c r="E198" s="52"/>
      <c r="F198" s="91" t="s">
        <v>171</v>
      </c>
      <c r="G198" s="42" t="s">
        <v>86</v>
      </c>
      <c r="H198" s="1"/>
      <c r="I198" s="81"/>
      <c r="J198" s="3">
        <f t="shared" si="31"/>
        <v>0</v>
      </c>
      <c r="O198" s="3" t="s">
        <v>90</v>
      </c>
      <c r="P198" s="3">
        <v>10</v>
      </c>
      <c r="Q198" s="3">
        <v>2</v>
      </c>
      <c r="S198" s="3">
        <v>5</v>
      </c>
      <c r="T198" s="81">
        <f t="shared" ref="T198" si="38">IF(G198="Test Result OK",6,IF(G198="Test Result Nok",1,IF(G198="Opt-Out",5,7)))</f>
        <v>7</v>
      </c>
    </row>
    <row r="199" spans="2:20" x14ac:dyDescent="0.2">
      <c r="B199" s="50"/>
      <c r="D199" s="52"/>
      <c r="E199" s="52"/>
      <c r="F199" s="91"/>
      <c r="G199" s="47"/>
      <c r="I199" s="81"/>
      <c r="J199" s="3">
        <f t="shared" si="31"/>
        <v>0</v>
      </c>
      <c r="O199" s="3" t="s">
        <v>90</v>
      </c>
      <c r="P199" s="3">
        <v>10</v>
      </c>
      <c r="T199" s="81"/>
    </row>
    <row r="200" spans="2:20" ht="25.5" x14ac:dyDescent="0.2">
      <c r="B200" s="50" t="str">
        <f t="shared" si="30"/>
        <v>X.10.3</v>
      </c>
      <c r="C200" s="51" t="s">
        <v>187</v>
      </c>
      <c r="D200" s="52" t="s">
        <v>43</v>
      </c>
      <c r="E200" s="52"/>
      <c r="F200" s="91" t="s">
        <v>171</v>
      </c>
      <c r="G200" s="42" t="s">
        <v>86</v>
      </c>
      <c r="H200" s="1"/>
      <c r="I200" s="81"/>
      <c r="J200" s="3">
        <f t="shared" si="31"/>
        <v>0</v>
      </c>
      <c r="O200" s="3" t="s">
        <v>90</v>
      </c>
      <c r="P200" s="3">
        <v>10</v>
      </c>
      <c r="Q200" s="3">
        <v>3</v>
      </c>
      <c r="S200" s="3">
        <v>5</v>
      </c>
      <c r="T200" s="81">
        <f t="shared" ref="T200" si="39">IF(G200="Test Result OK",6,IF(G200="Test Result Nok",1,IF(G200="Opt-Out",5,7)))</f>
        <v>7</v>
      </c>
    </row>
    <row r="201" spans="2:20" x14ac:dyDescent="0.2">
      <c r="B201" s="50"/>
      <c r="C201" s="18"/>
      <c r="D201" s="53"/>
      <c r="E201" s="53"/>
      <c r="F201" s="91"/>
      <c r="G201" s="65"/>
      <c r="H201" s="19"/>
      <c r="I201" s="81"/>
      <c r="J201" s="3">
        <f t="shared" si="31"/>
        <v>0</v>
      </c>
      <c r="O201" s="3" t="s">
        <v>90</v>
      </c>
      <c r="P201" s="3">
        <v>10</v>
      </c>
      <c r="T201" s="81"/>
    </row>
    <row r="202" spans="2:20" ht="25.5" x14ac:dyDescent="0.2">
      <c r="B202" s="50" t="str">
        <f t="shared" si="30"/>
        <v>X.10.4</v>
      </c>
      <c r="C202" s="24" t="s">
        <v>188</v>
      </c>
      <c r="D202" s="52"/>
      <c r="E202" s="52"/>
      <c r="F202" s="91" t="s">
        <v>171</v>
      </c>
      <c r="G202" s="42" t="s">
        <v>86</v>
      </c>
      <c r="H202" s="1"/>
      <c r="I202" s="81"/>
      <c r="J202" s="3">
        <f t="shared" si="31"/>
        <v>0</v>
      </c>
      <c r="O202" s="3" t="s">
        <v>90</v>
      </c>
      <c r="P202" s="3">
        <v>10</v>
      </c>
      <c r="Q202" s="3">
        <v>4</v>
      </c>
      <c r="S202" s="3">
        <v>5</v>
      </c>
      <c r="T202" s="81">
        <f t="shared" ref="T202" si="40">IF(G202="Test Result OK",6,IF(G202="Test Result Nok",1,IF(G202="Opt-Out",5,7)))</f>
        <v>7</v>
      </c>
    </row>
    <row r="203" spans="2:20" x14ac:dyDescent="0.2">
      <c r="B203" s="50"/>
      <c r="D203" s="52"/>
      <c r="E203" s="52"/>
      <c r="F203" s="91"/>
      <c r="G203" s="47"/>
      <c r="I203" s="81"/>
      <c r="J203" s="3">
        <f t="shared" si="31"/>
        <v>0</v>
      </c>
      <c r="O203" s="3" t="s">
        <v>90</v>
      </c>
      <c r="T203" s="81"/>
    </row>
    <row r="204" spans="2:20" x14ac:dyDescent="0.2">
      <c r="B204" s="50"/>
      <c r="C204" s="30" t="s">
        <v>140</v>
      </c>
      <c r="D204" s="57"/>
      <c r="E204" s="57"/>
      <c r="F204" s="98"/>
      <c r="G204" s="68"/>
      <c r="H204" s="31"/>
      <c r="I204" s="81"/>
      <c r="J204" s="3">
        <f t="shared" si="31"/>
        <v>0</v>
      </c>
      <c r="O204" s="3" t="s">
        <v>90</v>
      </c>
      <c r="P204" s="3">
        <v>11</v>
      </c>
      <c r="T204" s="81"/>
    </row>
    <row r="205" spans="2:20" ht="25.5" customHeight="1" x14ac:dyDescent="0.2">
      <c r="B205" s="50" t="str">
        <f t="shared" si="30"/>
        <v>X.11.1</v>
      </c>
      <c r="C205" s="111" t="s">
        <v>189</v>
      </c>
      <c r="D205" s="52" t="s">
        <v>18</v>
      </c>
      <c r="E205" s="52"/>
      <c r="F205" s="91" t="s">
        <v>171</v>
      </c>
      <c r="G205" s="42" t="s">
        <v>86</v>
      </c>
      <c r="H205" s="1"/>
      <c r="I205" s="81"/>
      <c r="J205" s="3">
        <f t="shared" si="31"/>
        <v>0</v>
      </c>
      <c r="O205" s="3" t="s">
        <v>90</v>
      </c>
      <c r="P205" s="3">
        <v>11</v>
      </c>
      <c r="Q205" s="3">
        <v>1</v>
      </c>
      <c r="S205" s="3">
        <v>5</v>
      </c>
      <c r="T205" s="81">
        <f t="shared" ref="T205:T207" si="41">IF(G205="Test Result OK",6,IF(G205="Test Result Nok",1,IF(G205="Opt-Out",5,7)))</f>
        <v>7</v>
      </c>
    </row>
    <row r="206" spans="2:20" x14ac:dyDescent="0.2">
      <c r="B206" s="50" t="str">
        <f t="shared" si="30"/>
        <v>X.11.2</v>
      </c>
      <c r="C206" s="111"/>
      <c r="D206" s="52" t="s">
        <v>19</v>
      </c>
      <c r="E206" s="52"/>
      <c r="F206" s="91" t="s">
        <v>171</v>
      </c>
      <c r="G206" s="42" t="s">
        <v>86</v>
      </c>
      <c r="H206" s="1"/>
      <c r="I206" s="81"/>
      <c r="J206" s="3">
        <f t="shared" si="31"/>
        <v>0</v>
      </c>
      <c r="O206" s="3" t="s">
        <v>90</v>
      </c>
      <c r="P206" s="3">
        <v>11</v>
      </c>
      <c r="Q206" s="3">
        <v>2</v>
      </c>
      <c r="S206" s="3">
        <v>5</v>
      </c>
      <c r="T206" s="81">
        <f t="shared" si="41"/>
        <v>7</v>
      </c>
    </row>
    <row r="207" spans="2:20" x14ac:dyDescent="0.2">
      <c r="B207" s="50" t="str">
        <f t="shared" si="30"/>
        <v>X.11.3</v>
      </c>
      <c r="C207" s="111"/>
      <c r="D207" s="52" t="s">
        <v>44</v>
      </c>
      <c r="E207" s="58"/>
      <c r="F207" s="91" t="s">
        <v>171</v>
      </c>
      <c r="G207" s="42" t="s">
        <v>86</v>
      </c>
      <c r="H207" s="1"/>
      <c r="I207" s="81"/>
      <c r="J207" s="3">
        <f t="shared" si="31"/>
        <v>0</v>
      </c>
      <c r="O207" s="3" t="s">
        <v>90</v>
      </c>
      <c r="P207" s="3">
        <v>11</v>
      </c>
      <c r="Q207" s="3">
        <v>3</v>
      </c>
      <c r="S207" s="81">
        <v>5</v>
      </c>
      <c r="T207" s="81">
        <f t="shared" si="41"/>
        <v>7</v>
      </c>
    </row>
    <row r="208" spans="2:20" x14ac:dyDescent="0.2">
      <c r="B208" s="50"/>
      <c r="D208" s="52"/>
      <c r="E208" s="52"/>
      <c r="F208" s="91"/>
      <c r="G208" s="47"/>
      <c r="I208" s="81"/>
      <c r="J208" s="3">
        <f t="shared" si="31"/>
        <v>0</v>
      </c>
      <c r="O208" s="3" t="s">
        <v>90</v>
      </c>
      <c r="P208" s="3">
        <v>11</v>
      </c>
      <c r="T208" s="81"/>
    </row>
    <row r="209" spans="2:20" ht="25.5" customHeight="1" x14ac:dyDescent="0.2">
      <c r="B209" s="50" t="str">
        <f t="shared" si="30"/>
        <v>X.11.4</v>
      </c>
      <c r="C209" s="111" t="s">
        <v>190</v>
      </c>
      <c r="D209" s="52"/>
      <c r="E209" s="52" t="s">
        <v>45</v>
      </c>
      <c r="F209" s="91" t="s">
        <v>171</v>
      </c>
      <c r="G209" s="42" t="s">
        <v>86</v>
      </c>
      <c r="H209" s="1"/>
      <c r="I209" s="81"/>
      <c r="J209" s="3">
        <f t="shared" si="31"/>
        <v>0</v>
      </c>
      <c r="O209" s="3" t="s">
        <v>90</v>
      </c>
      <c r="P209" s="3">
        <v>11</v>
      </c>
      <c r="Q209" s="3">
        <v>4</v>
      </c>
      <c r="S209" s="81">
        <v>5</v>
      </c>
      <c r="T209" s="81">
        <f t="shared" ref="T209:T210" si="42">IF(G209="Test Result OK",6,IF(G209="Test Result Nok",1,IF(G209="Opt-Out",5,7)))</f>
        <v>7</v>
      </c>
    </row>
    <row r="210" spans="2:20" x14ac:dyDescent="0.2">
      <c r="B210" s="50"/>
      <c r="C210" s="111"/>
      <c r="D210" s="52"/>
      <c r="E210" s="52" t="s">
        <v>46</v>
      </c>
      <c r="F210" s="91" t="s">
        <v>171</v>
      </c>
      <c r="G210" s="42" t="s">
        <v>86</v>
      </c>
      <c r="H210" s="1"/>
      <c r="I210" s="81"/>
      <c r="J210" s="3">
        <f t="shared" si="31"/>
        <v>0</v>
      </c>
      <c r="O210" s="3" t="s">
        <v>90</v>
      </c>
      <c r="P210" s="3">
        <v>11</v>
      </c>
      <c r="S210" s="81">
        <v>5</v>
      </c>
      <c r="T210" s="81">
        <f t="shared" si="42"/>
        <v>7</v>
      </c>
    </row>
    <row r="211" spans="2:20" x14ac:dyDescent="0.2">
      <c r="B211" s="50"/>
      <c r="D211" s="52"/>
      <c r="E211" s="52"/>
      <c r="F211" s="91"/>
      <c r="G211" s="47"/>
      <c r="I211" s="81"/>
      <c r="J211" s="3">
        <f t="shared" si="31"/>
        <v>0</v>
      </c>
      <c r="O211" s="3" t="s">
        <v>90</v>
      </c>
      <c r="P211" s="3">
        <v>11</v>
      </c>
      <c r="T211" s="81"/>
    </row>
    <row r="212" spans="2:20" ht="25.5" x14ac:dyDescent="0.2">
      <c r="B212" s="50" t="str">
        <f t="shared" si="30"/>
        <v>X.11.5</v>
      </c>
      <c r="C212" s="51" t="s">
        <v>191</v>
      </c>
      <c r="D212" s="52"/>
      <c r="E212" s="52"/>
      <c r="F212" s="91" t="s">
        <v>171</v>
      </c>
      <c r="G212" s="42" t="s">
        <v>86</v>
      </c>
      <c r="H212" s="1"/>
      <c r="I212" s="81"/>
      <c r="J212" s="3">
        <f t="shared" si="31"/>
        <v>0</v>
      </c>
      <c r="O212" s="3" t="s">
        <v>90</v>
      </c>
      <c r="P212" s="3">
        <v>11</v>
      </c>
      <c r="Q212" s="3">
        <v>5</v>
      </c>
      <c r="S212" s="81">
        <v>5</v>
      </c>
      <c r="T212" s="81">
        <f t="shared" ref="T212" si="43">IF(G212="Test Result OK",6,IF(G212="Test Result Nok",1,IF(G212="Opt-Out",5,7)))</f>
        <v>7</v>
      </c>
    </row>
    <row r="213" spans="2:20" x14ac:dyDescent="0.2">
      <c r="B213" s="50"/>
      <c r="D213" s="52"/>
      <c r="E213" s="52"/>
      <c r="F213" s="91"/>
      <c r="G213" s="47"/>
      <c r="I213" s="81"/>
      <c r="J213" s="3">
        <f t="shared" si="31"/>
        <v>0</v>
      </c>
      <c r="O213" s="3" t="s">
        <v>90</v>
      </c>
      <c r="T213" s="81"/>
    </row>
    <row r="214" spans="2:20" x14ac:dyDescent="0.2">
      <c r="B214" s="50"/>
      <c r="C214" s="30" t="s">
        <v>141</v>
      </c>
      <c r="D214" s="57"/>
      <c r="E214" s="57"/>
      <c r="F214" s="98"/>
      <c r="G214" s="68"/>
      <c r="H214" s="31"/>
      <c r="I214" s="81"/>
      <c r="J214" s="3">
        <f t="shared" si="31"/>
        <v>0</v>
      </c>
      <c r="O214" s="3" t="s">
        <v>90</v>
      </c>
      <c r="P214" s="3">
        <v>12</v>
      </c>
      <c r="T214" s="81"/>
    </row>
    <row r="215" spans="2:20" x14ac:dyDescent="0.2">
      <c r="B215" s="50" t="str">
        <f t="shared" si="30"/>
        <v>X.12.1</v>
      </c>
      <c r="C215" s="52" t="s">
        <v>142</v>
      </c>
      <c r="D215" s="52"/>
      <c r="E215" s="51"/>
      <c r="F215" s="91" t="s">
        <v>171</v>
      </c>
      <c r="G215" s="42" t="s">
        <v>86</v>
      </c>
      <c r="H215" s="1"/>
      <c r="I215" s="81"/>
      <c r="J215" s="3">
        <f t="shared" si="31"/>
        <v>0</v>
      </c>
      <c r="O215" s="3" t="s">
        <v>90</v>
      </c>
      <c r="P215" s="3">
        <v>12</v>
      </c>
      <c r="Q215" s="3">
        <v>1</v>
      </c>
      <c r="S215" s="3">
        <v>5</v>
      </c>
      <c r="T215" s="81">
        <f t="shared" ref="T215" si="44">IF(G215="Test Result OK",6,IF(G215="Test Result Nok",1,IF(G215="Opt-Out",5,7)))</f>
        <v>7</v>
      </c>
    </row>
    <row r="216" spans="2:20" x14ac:dyDescent="0.2">
      <c r="B216" s="50"/>
      <c r="D216" s="52"/>
      <c r="E216" s="52"/>
      <c r="F216" s="91"/>
      <c r="G216" s="47"/>
      <c r="I216" s="81"/>
      <c r="J216" s="3">
        <f t="shared" si="31"/>
        <v>0</v>
      </c>
      <c r="O216" s="3" t="s">
        <v>90</v>
      </c>
      <c r="P216" s="3">
        <v>12</v>
      </c>
      <c r="T216" s="81"/>
    </row>
    <row r="217" spans="2:20" ht="25.5" x14ac:dyDescent="0.2">
      <c r="B217" s="50" t="str">
        <f t="shared" si="30"/>
        <v>X.12.2</v>
      </c>
      <c r="C217" s="23" t="s">
        <v>143</v>
      </c>
      <c r="D217" s="52"/>
      <c r="E217" s="51"/>
      <c r="F217" s="91" t="s">
        <v>171</v>
      </c>
      <c r="G217" s="42" t="s">
        <v>86</v>
      </c>
      <c r="H217" s="1"/>
      <c r="I217" s="81"/>
      <c r="J217" s="3">
        <f t="shared" si="31"/>
        <v>0</v>
      </c>
      <c r="O217" s="3" t="s">
        <v>90</v>
      </c>
      <c r="P217" s="3">
        <v>12</v>
      </c>
      <c r="Q217" s="3">
        <v>2</v>
      </c>
      <c r="S217" s="3">
        <v>5</v>
      </c>
      <c r="T217" s="81">
        <f t="shared" ref="T217" si="45">IF(G217="Test Result OK",6,IF(G217="Test Result Nok",1,IF(G217="Opt-Out",5,7)))</f>
        <v>7</v>
      </c>
    </row>
    <row r="218" spans="2:20" x14ac:dyDescent="0.2">
      <c r="B218" s="50"/>
      <c r="D218" s="52"/>
      <c r="E218" s="52"/>
      <c r="F218" s="91"/>
      <c r="G218" s="47"/>
      <c r="I218" s="81"/>
      <c r="J218" s="3">
        <f t="shared" si="31"/>
        <v>0</v>
      </c>
      <c r="O218" s="3" t="s">
        <v>90</v>
      </c>
      <c r="P218" s="3">
        <v>12</v>
      </c>
      <c r="T218" s="81"/>
    </row>
    <row r="219" spans="2:20" ht="25.5" x14ac:dyDescent="0.2">
      <c r="B219" s="50" t="str">
        <f t="shared" si="30"/>
        <v>X.12.3</v>
      </c>
      <c r="C219" s="24" t="s">
        <v>144</v>
      </c>
      <c r="D219" s="52"/>
      <c r="E219" s="51"/>
      <c r="F219" s="91" t="s">
        <v>171</v>
      </c>
      <c r="G219" s="42" t="s">
        <v>86</v>
      </c>
      <c r="H219" s="1"/>
      <c r="I219" s="81"/>
      <c r="J219" s="3">
        <f t="shared" si="31"/>
        <v>0</v>
      </c>
      <c r="O219" s="3" t="s">
        <v>90</v>
      </c>
      <c r="P219" s="3">
        <v>12</v>
      </c>
      <c r="Q219" s="3">
        <v>3</v>
      </c>
      <c r="S219" s="3">
        <v>5</v>
      </c>
      <c r="T219" s="81">
        <f t="shared" ref="T219" si="46">IF(G219="Test Result OK",6,IF(G219="Test Result Nok",1,IF(G219="Opt-Out",5,7)))</f>
        <v>7</v>
      </c>
    </row>
    <row r="220" spans="2:20" s="81" customFormat="1" x14ac:dyDescent="0.2">
      <c r="B220" s="50"/>
      <c r="D220" s="103"/>
      <c r="E220" s="103"/>
      <c r="G220" s="85"/>
      <c r="J220" s="81">
        <f t="shared" si="31"/>
        <v>0</v>
      </c>
    </row>
    <row r="221" spans="2:20" s="81" customFormat="1" hidden="1" x14ac:dyDescent="0.2">
      <c r="B221" s="53"/>
      <c r="D221" s="103"/>
      <c r="E221" s="103"/>
      <c r="G221" s="85"/>
    </row>
    <row r="222" spans="2:20" s="81" customFormat="1" hidden="1" x14ac:dyDescent="0.2">
      <c r="B222" s="105" t="s">
        <v>6</v>
      </c>
      <c r="C222" s="105" t="s">
        <v>165</v>
      </c>
      <c r="D222" s="105" t="s">
        <v>8</v>
      </c>
      <c r="E222" s="105" t="s">
        <v>67</v>
      </c>
      <c r="F222" s="105" t="s">
        <v>169</v>
      </c>
      <c r="G222" s="108" t="s">
        <v>66</v>
      </c>
      <c r="H222" s="105" t="s">
        <v>9</v>
      </c>
    </row>
    <row r="223" spans="2:20" s="81" customFormat="1" hidden="1" x14ac:dyDescent="0.2">
      <c r="B223" s="106"/>
      <c r="C223" s="106"/>
      <c r="D223" s="106"/>
      <c r="E223" s="106"/>
      <c r="F223" s="106"/>
      <c r="G223" s="109"/>
      <c r="H223" s="106"/>
    </row>
    <row r="224" spans="2:20" s="81" customFormat="1" x14ac:dyDescent="0.2">
      <c r="C224" s="32"/>
      <c r="D224" s="103"/>
      <c r="E224" s="103"/>
      <c r="G224" s="85"/>
      <c r="J224" s="81">
        <f t="shared" si="31"/>
        <v>0</v>
      </c>
    </row>
    <row r="225" spans="2:26" s="81" customFormat="1" ht="15.75" hidden="1" x14ac:dyDescent="0.25">
      <c r="B225" s="4" t="s">
        <v>145</v>
      </c>
      <c r="C225" s="32"/>
      <c r="D225" s="103"/>
      <c r="E225" s="103"/>
      <c r="G225" s="85"/>
    </row>
    <row r="226" spans="2:26" s="81" customFormat="1" hidden="1" x14ac:dyDescent="0.2">
      <c r="C226" s="32"/>
      <c r="D226" s="103"/>
      <c r="E226" s="103"/>
      <c r="G226" s="85"/>
    </row>
    <row r="227" spans="2:26" s="81" customFormat="1" ht="15.75" hidden="1" x14ac:dyDescent="0.25">
      <c r="B227" s="77"/>
      <c r="C227" s="73" t="s">
        <v>163</v>
      </c>
      <c r="D227" s="70"/>
      <c r="E227" s="70"/>
      <c r="F227" s="70"/>
      <c r="G227" s="71"/>
      <c r="H227" s="72"/>
      <c r="J227" s="81">
        <f t="shared" si="31"/>
        <v>0</v>
      </c>
      <c r="S227" s="18"/>
      <c r="U227" s="18"/>
      <c r="V227" s="18"/>
      <c r="W227" s="18"/>
      <c r="X227" s="18"/>
      <c r="Y227" s="18"/>
      <c r="Z227" s="18"/>
    </row>
    <row r="228" spans="2:26" s="81" customFormat="1" hidden="1" x14ac:dyDescent="0.2">
      <c r="B228" s="76"/>
      <c r="C228" s="18"/>
      <c r="D228" s="53"/>
      <c r="E228" s="103"/>
      <c r="G228" s="85"/>
      <c r="J228" s="81">
        <f t="shared" si="31"/>
        <v>0</v>
      </c>
      <c r="S228" s="81">
        <f>COUNTIF(S230:S246,6)</f>
        <v>6</v>
      </c>
      <c r="T228" s="81">
        <f>COUNTIF(T230:T246,6)</f>
        <v>0</v>
      </c>
    </row>
    <row r="229" spans="2:26" s="81" customFormat="1" hidden="1" x14ac:dyDescent="0.2">
      <c r="B229" s="76"/>
      <c r="C229" s="75" t="s">
        <v>151</v>
      </c>
      <c r="D229" s="74"/>
      <c r="E229" s="74"/>
      <c r="F229" s="74"/>
      <c r="G229" s="74"/>
      <c r="H229" s="74"/>
      <c r="J229" s="81">
        <f t="shared" si="31"/>
        <v>0</v>
      </c>
      <c r="S229" s="81" t="s">
        <v>84</v>
      </c>
      <c r="T229" s="81">
        <f t="shared" ref="T229:T239" si="47">IF(G229="Test Result OK",6,0)</f>
        <v>0</v>
      </c>
    </row>
    <row r="230" spans="2:26" s="81" customFormat="1" ht="25.5" hidden="1" customHeight="1" x14ac:dyDescent="0.2">
      <c r="B230" s="88" t="str">
        <f t="shared" ref="B230:B246" si="48">O230&amp;"."&amp;P230&amp;"."&amp;Q230</f>
        <v>G.1.1</v>
      </c>
      <c r="C230" s="111" t="s">
        <v>132</v>
      </c>
      <c r="D230" s="82" t="s">
        <v>152</v>
      </c>
      <c r="E230" s="103"/>
      <c r="F230" s="104" t="s">
        <v>170</v>
      </c>
      <c r="G230" s="85" t="s">
        <v>84</v>
      </c>
      <c r="J230" s="81">
        <f t="shared" si="31"/>
        <v>0</v>
      </c>
      <c r="O230" s="81" t="s">
        <v>91</v>
      </c>
      <c r="P230" s="81">
        <v>1</v>
      </c>
      <c r="Q230" s="81">
        <v>1</v>
      </c>
      <c r="S230" s="81">
        <v>6</v>
      </c>
      <c r="T230" s="81">
        <f t="shared" si="47"/>
        <v>0</v>
      </c>
    </row>
    <row r="231" spans="2:26" s="81" customFormat="1" hidden="1" x14ac:dyDescent="0.2">
      <c r="B231" s="76" t="str">
        <f t="shared" si="48"/>
        <v>G.1.2</v>
      </c>
      <c r="C231" s="111"/>
      <c r="D231" s="82" t="s">
        <v>153</v>
      </c>
      <c r="E231" s="103"/>
      <c r="F231" s="104" t="s">
        <v>170</v>
      </c>
      <c r="G231" s="85" t="s">
        <v>84</v>
      </c>
      <c r="J231" s="81">
        <f>IF(G230="to be tested",1,0)</f>
        <v>0</v>
      </c>
      <c r="O231" s="81" t="s">
        <v>91</v>
      </c>
      <c r="P231" s="81">
        <v>1</v>
      </c>
      <c r="Q231" s="81">
        <v>2</v>
      </c>
      <c r="S231" s="81">
        <v>6</v>
      </c>
      <c r="T231" s="81">
        <f t="shared" si="47"/>
        <v>0</v>
      </c>
    </row>
    <row r="232" spans="2:26" s="81" customFormat="1" hidden="1" x14ac:dyDescent="0.2">
      <c r="B232" s="76"/>
      <c r="C232" s="111"/>
      <c r="D232" s="82" t="s">
        <v>148</v>
      </c>
      <c r="E232" s="103"/>
      <c r="F232" s="104" t="s">
        <v>170</v>
      </c>
      <c r="G232" s="85" t="s">
        <v>84</v>
      </c>
      <c r="J232" s="81">
        <f>IF(G231="to be tested",1,0)</f>
        <v>0</v>
      </c>
      <c r="O232" s="81" t="s">
        <v>91</v>
      </c>
      <c r="P232" s="81">
        <v>1</v>
      </c>
      <c r="Q232" s="81">
        <v>3</v>
      </c>
      <c r="S232" s="81">
        <v>6</v>
      </c>
      <c r="T232" s="81">
        <f t="shared" si="47"/>
        <v>0</v>
      </c>
    </row>
    <row r="233" spans="2:26" s="81" customFormat="1" hidden="1" x14ac:dyDescent="0.2">
      <c r="B233" s="76"/>
      <c r="C233" s="111"/>
      <c r="D233" s="81" t="s">
        <v>150</v>
      </c>
      <c r="E233" s="103"/>
      <c r="F233" s="104" t="s">
        <v>170</v>
      </c>
      <c r="G233" s="85" t="s">
        <v>84</v>
      </c>
      <c r="O233" s="81" t="s">
        <v>91</v>
      </c>
      <c r="P233" s="81">
        <v>1</v>
      </c>
      <c r="Q233" s="81">
        <v>4</v>
      </c>
      <c r="S233" s="81">
        <v>6</v>
      </c>
      <c r="T233" s="81">
        <f t="shared" si="47"/>
        <v>0</v>
      </c>
    </row>
    <row r="234" spans="2:26" s="81" customFormat="1" hidden="1" x14ac:dyDescent="0.2">
      <c r="B234" s="76"/>
      <c r="E234" s="103"/>
      <c r="F234" s="104"/>
      <c r="G234" s="85"/>
      <c r="J234" s="81">
        <f>IF(G234="to be tested",1,0)</f>
        <v>0</v>
      </c>
    </row>
    <row r="235" spans="2:26" s="81" customFormat="1" ht="25.5" hidden="1" x14ac:dyDescent="0.2">
      <c r="B235" s="88" t="str">
        <f t="shared" si="48"/>
        <v>G.1.5</v>
      </c>
      <c r="C235" s="83" t="s">
        <v>156</v>
      </c>
      <c r="D235" s="103" t="s">
        <v>147</v>
      </c>
      <c r="E235" s="103"/>
      <c r="F235" s="104" t="s">
        <v>171</v>
      </c>
      <c r="G235" s="85" t="s">
        <v>86</v>
      </c>
      <c r="O235" s="81" t="s">
        <v>91</v>
      </c>
      <c r="P235" s="81">
        <v>1</v>
      </c>
      <c r="Q235" s="81">
        <v>5</v>
      </c>
      <c r="S235" s="81">
        <v>5</v>
      </c>
      <c r="T235" s="81">
        <f t="shared" ref="T235" si="49">IF(G235="Test Result OK",6,IF(G235="Test Result Nok",1,IF(G235="Opt-Out",5,7)))</f>
        <v>7</v>
      </c>
    </row>
    <row r="236" spans="2:26" s="81" customFormat="1" hidden="1" x14ac:dyDescent="0.2">
      <c r="B236" s="76"/>
      <c r="F236" s="104"/>
    </row>
    <row r="237" spans="2:26" s="81" customFormat="1" ht="25.5" hidden="1" x14ac:dyDescent="0.2">
      <c r="B237" s="88" t="str">
        <f t="shared" si="48"/>
        <v>G.1.6</v>
      </c>
      <c r="C237" s="83" t="s">
        <v>123</v>
      </c>
      <c r="D237" s="103" t="s">
        <v>149</v>
      </c>
      <c r="E237" s="103"/>
      <c r="F237" s="104" t="s">
        <v>170</v>
      </c>
      <c r="G237" s="85" t="s">
        <v>84</v>
      </c>
      <c r="J237" s="81">
        <f t="shared" ref="J237:J241" si="50">IF(G237="to be tested",1,0)</f>
        <v>0</v>
      </c>
      <c r="O237" s="81" t="s">
        <v>91</v>
      </c>
      <c r="P237" s="81">
        <v>1</v>
      </c>
      <c r="Q237" s="81">
        <v>6</v>
      </c>
      <c r="S237" s="81">
        <v>6</v>
      </c>
      <c r="T237" s="81">
        <f t="shared" si="47"/>
        <v>0</v>
      </c>
    </row>
    <row r="238" spans="2:26" s="81" customFormat="1" hidden="1" x14ac:dyDescent="0.2">
      <c r="B238" s="76"/>
      <c r="E238" s="103"/>
      <c r="F238" s="104"/>
      <c r="G238" s="85"/>
      <c r="J238" s="81">
        <f>IF(G238="to be tested",1,0)</f>
        <v>0</v>
      </c>
    </row>
    <row r="239" spans="2:26" s="81" customFormat="1" ht="26.25" hidden="1" customHeight="1" x14ac:dyDescent="0.2">
      <c r="B239" s="88" t="str">
        <f t="shared" si="48"/>
        <v>G.1.7</v>
      </c>
      <c r="C239" s="102" t="s">
        <v>157</v>
      </c>
      <c r="D239" s="103" t="s">
        <v>146</v>
      </c>
      <c r="E239" s="103" t="s">
        <v>88</v>
      </c>
      <c r="F239" s="104" t="s">
        <v>170</v>
      </c>
      <c r="G239" s="85" t="s">
        <v>84</v>
      </c>
      <c r="J239" s="81">
        <f t="shared" si="50"/>
        <v>0</v>
      </c>
      <c r="O239" s="81" t="s">
        <v>91</v>
      </c>
      <c r="P239" s="81">
        <v>1</v>
      </c>
      <c r="Q239" s="81">
        <v>7</v>
      </c>
      <c r="S239" s="81">
        <v>6</v>
      </c>
      <c r="T239" s="81">
        <f t="shared" si="47"/>
        <v>0</v>
      </c>
    </row>
    <row r="240" spans="2:26" s="81" customFormat="1" hidden="1" x14ac:dyDescent="0.2">
      <c r="B240" s="76"/>
      <c r="C240" s="19"/>
      <c r="D240" s="53"/>
      <c r="E240" s="103"/>
      <c r="F240" s="104"/>
      <c r="G240" s="85"/>
      <c r="J240" s="81">
        <f t="shared" si="50"/>
        <v>0</v>
      </c>
    </row>
    <row r="241" spans="2:20" s="81" customFormat="1" hidden="1" x14ac:dyDescent="0.2">
      <c r="B241" s="76"/>
      <c r="D241" s="103"/>
      <c r="E241" s="103"/>
      <c r="F241" s="104"/>
      <c r="G241" s="85"/>
      <c r="J241" s="81">
        <f t="shared" si="50"/>
        <v>0</v>
      </c>
    </row>
    <row r="242" spans="2:20" s="81" customFormat="1" hidden="1" x14ac:dyDescent="0.2">
      <c r="B242" s="76"/>
      <c r="C242" s="78" t="s">
        <v>154</v>
      </c>
      <c r="D242" s="79"/>
      <c r="E242" s="79"/>
      <c r="F242" s="92"/>
      <c r="G242" s="80"/>
      <c r="H242" s="78"/>
    </row>
    <row r="243" spans="2:20" s="81" customFormat="1" hidden="1" x14ac:dyDescent="0.2">
      <c r="B243" s="76" t="str">
        <f t="shared" si="48"/>
        <v>G.4.1</v>
      </c>
      <c r="C243" s="110" t="s">
        <v>155</v>
      </c>
      <c r="D243" s="81" t="s">
        <v>79</v>
      </c>
      <c r="E243" s="103"/>
      <c r="F243" s="104" t="s">
        <v>171</v>
      </c>
      <c r="G243" s="85" t="s">
        <v>86</v>
      </c>
      <c r="J243" s="81">
        <f>IF(G243="to be tested",1,0)</f>
        <v>0</v>
      </c>
      <c r="O243" s="81" t="s">
        <v>91</v>
      </c>
      <c r="P243" s="81">
        <v>4</v>
      </c>
      <c r="Q243" s="81">
        <v>1</v>
      </c>
      <c r="S243" s="81">
        <v>5</v>
      </c>
      <c r="T243" s="81">
        <f t="shared" ref="T243:T246" si="51">IF(G243="Test Result OK",6,IF(G243="Test Result Nok",1,IF(G243="Opt-Out",5,7)))</f>
        <v>7</v>
      </c>
    </row>
    <row r="244" spans="2:20" s="81" customFormat="1" hidden="1" x14ac:dyDescent="0.2">
      <c r="B244" s="76" t="str">
        <f t="shared" si="48"/>
        <v>G.4.2</v>
      </c>
      <c r="C244" s="110"/>
      <c r="D244" s="81" t="s">
        <v>80</v>
      </c>
      <c r="E244" s="103" t="s">
        <v>160</v>
      </c>
      <c r="F244" s="104" t="s">
        <v>171</v>
      </c>
      <c r="G244" s="85" t="s">
        <v>86</v>
      </c>
      <c r="J244" s="81">
        <f>IF(G244="to be tested",1,0)</f>
        <v>0</v>
      </c>
      <c r="O244" s="81" t="s">
        <v>91</v>
      </c>
      <c r="P244" s="81">
        <v>4</v>
      </c>
      <c r="Q244" s="81">
        <v>2</v>
      </c>
      <c r="S244" s="81">
        <v>5</v>
      </c>
      <c r="T244" s="81">
        <f t="shared" si="51"/>
        <v>7</v>
      </c>
    </row>
    <row r="245" spans="2:20" s="81" customFormat="1" hidden="1" x14ac:dyDescent="0.2">
      <c r="B245" s="76" t="str">
        <f t="shared" si="48"/>
        <v>G.4.3</v>
      </c>
      <c r="C245" s="110"/>
      <c r="D245" s="81" t="s">
        <v>158</v>
      </c>
      <c r="E245" s="103" t="s">
        <v>161</v>
      </c>
      <c r="F245" s="104" t="s">
        <v>171</v>
      </c>
      <c r="G245" s="85" t="s">
        <v>86</v>
      </c>
      <c r="J245" s="81">
        <f>IF(G245="to be tested",1,0)</f>
        <v>0</v>
      </c>
      <c r="O245" s="81" t="s">
        <v>91</v>
      </c>
      <c r="P245" s="81">
        <v>4</v>
      </c>
      <c r="Q245" s="81">
        <v>3</v>
      </c>
      <c r="S245" s="81">
        <v>5</v>
      </c>
      <c r="T245" s="81">
        <f t="shared" si="51"/>
        <v>7</v>
      </c>
    </row>
    <row r="246" spans="2:20" s="81" customFormat="1" ht="25.5" hidden="1" x14ac:dyDescent="0.2">
      <c r="B246" s="76" t="str">
        <f t="shared" si="48"/>
        <v>G.4.4</v>
      </c>
      <c r="C246" s="110"/>
      <c r="D246" s="103" t="s">
        <v>159</v>
      </c>
      <c r="E246" s="102" t="s">
        <v>162</v>
      </c>
      <c r="F246" s="104" t="s">
        <v>171</v>
      </c>
      <c r="G246" s="85" t="s">
        <v>86</v>
      </c>
      <c r="J246" s="81">
        <f>IF(G246="to be tested",1,0)</f>
        <v>0</v>
      </c>
      <c r="O246" s="81" t="s">
        <v>91</v>
      </c>
      <c r="P246" s="81">
        <v>4</v>
      </c>
      <c r="Q246" s="81">
        <v>4</v>
      </c>
      <c r="S246" s="81">
        <v>5</v>
      </c>
      <c r="T246" s="81">
        <f t="shared" si="51"/>
        <v>7</v>
      </c>
    </row>
    <row r="247" spans="2:20" s="81" customFormat="1" hidden="1" x14ac:dyDescent="0.2">
      <c r="B247" s="76"/>
      <c r="E247" s="103"/>
      <c r="F247" s="103"/>
      <c r="G247" s="32"/>
    </row>
    <row r="248" spans="2:20" s="81" customFormat="1" x14ac:dyDescent="0.2">
      <c r="E248" s="103"/>
      <c r="F248" s="103"/>
      <c r="G248" s="32"/>
    </row>
    <row r="249" spans="2:20" s="81" customFormat="1" x14ac:dyDescent="0.2">
      <c r="G249" s="32"/>
    </row>
    <row r="250" spans="2:20" s="81" customFormat="1" x14ac:dyDescent="0.2">
      <c r="G250" s="32"/>
    </row>
    <row r="251" spans="2:20" s="81" customFormat="1" x14ac:dyDescent="0.2">
      <c r="G251" s="32"/>
    </row>
    <row r="252" spans="2:20" s="81" customFormat="1" x14ac:dyDescent="0.2">
      <c r="G252" s="32"/>
    </row>
  </sheetData>
  <sheetProtection algorithmName="SHA-512" hashValue="2ARtJY0pRWkFobI0b73szNqjbBkjzqiV3+YaTlVL8U36NQ5d3V6dZNTmCVZ4e6Pf0fAQdU1fyovFwFPZQCmTvw==" saltValue="nPnKItf4UOCdinaEV0tywg==" spinCount="100000" sheet="1" objects="1" scenarios="1" selectLockedCells="1"/>
  <sortState xmlns:xlrd2="http://schemas.microsoft.com/office/spreadsheetml/2017/richdata2" ref="B11:B13">
    <sortCondition ref="B11"/>
  </sortState>
  <mergeCells count="37">
    <mergeCell ref="C230:C233"/>
    <mergeCell ref="C133:C135"/>
    <mergeCell ref="C142:C148"/>
    <mergeCell ref="C150:C153"/>
    <mergeCell ref="C156:C157"/>
    <mergeCell ref="C159:C160"/>
    <mergeCell ref="C243:C246"/>
    <mergeCell ref="A2:H2"/>
    <mergeCell ref="A4:B4"/>
    <mergeCell ref="A5:B5"/>
    <mergeCell ref="B19:B20"/>
    <mergeCell ref="C19:C20"/>
    <mergeCell ref="D19:D20"/>
    <mergeCell ref="E19:E20"/>
    <mergeCell ref="G19:G20"/>
    <mergeCell ref="H19:H20"/>
    <mergeCell ref="C27:C40"/>
    <mergeCell ref="C42:C48"/>
    <mergeCell ref="C50:C52"/>
    <mergeCell ref="C55:C56"/>
    <mergeCell ref="C84:C85"/>
    <mergeCell ref="C88:C90"/>
    <mergeCell ref="F19:F20"/>
    <mergeCell ref="F222:F223"/>
    <mergeCell ref="F5:G5"/>
    <mergeCell ref="H222:H223"/>
    <mergeCell ref="B222:B223"/>
    <mergeCell ref="C222:C223"/>
    <mergeCell ref="D222:D223"/>
    <mergeCell ref="E222:E223"/>
    <mergeCell ref="G222:G223"/>
    <mergeCell ref="C93:C96"/>
    <mergeCell ref="C101:C102"/>
    <mergeCell ref="C120:C127"/>
    <mergeCell ref="C129:C131"/>
    <mergeCell ref="C205:C207"/>
    <mergeCell ref="C209:C210"/>
  </mergeCells>
  <conditionalFormatting sqref="G230:G235 G228 G237:G247 G82 C14:C15 G84:G221 G224:G226 G27:G80">
    <cfRule type="cellIs" dxfId="13" priority="110" operator="equal">
      <formula>$D$9</formula>
    </cfRule>
    <cfRule type="cellIs" dxfId="12" priority="111" operator="equal">
      <formula>$D$8</formula>
    </cfRule>
    <cfRule type="cellIs" dxfId="11" priority="112" operator="equal">
      <formula>$D$7</formula>
    </cfRule>
    <cfRule type="cellIs" dxfId="10" priority="113" operator="equal">
      <formula>$D$6</formula>
    </cfRule>
    <cfRule type="cellIs" dxfId="9" priority="114" operator="equal">
      <formula>$D$10</formula>
    </cfRule>
  </conditionalFormatting>
  <conditionalFormatting sqref="C14:C15">
    <cfRule type="cellIs" dxfId="8" priority="145" operator="equal">
      <formula>$D$7</formula>
    </cfRule>
  </conditionalFormatting>
  <conditionalFormatting sqref="D14">
    <cfRule type="cellIs" dxfId="7" priority="9" operator="equal">
      <formula>1</formula>
    </cfRule>
    <cfRule type="cellIs" dxfId="6" priority="10" operator="between">
      <formula>50%</formula>
      <formula>99%</formula>
    </cfRule>
    <cfRule type="cellIs" dxfId="5" priority="11" operator="between">
      <formula>0</formula>
      <formula>"0.5"</formula>
    </cfRule>
  </conditionalFormatting>
  <conditionalFormatting sqref="D15">
    <cfRule type="cellIs" dxfId="4" priority="6" operator="equal">
      <formula>1</formula>
    </cfRule>
    <cfRule type="cellIs" dxfId="3" priority="7" operator="between">
      <formula>50%</formula>
      <formula>99%</formula>
    </cfRule>
    <cfRule type="cellIs" dxfId="2" priority="8" operator="between">
      <formula>0</formula>
      <formula>"0.5"</formula>
    </cfRule>
  </conditionalFormatting>
  <conditionalFormatting sqref="F27:F246">
    <cfRule type="cellIs" dxfId="1" priority="1" operator="equal">
      <formula>"F"</formula>
    </cfRule>
    <cfRule type="cellIs" dxfId="0" priority="2" operator="equal">
      <formula>"M"</formula>
    </cfRule>
  </conditionalFormatting>
  <dataValidations count="6">
    <dataValidation type="list" allowBlank="1" showInputMessage="1" showErrorMessage="1" sqref="C14" xr:uid="{00000000-0002-0000-0100-000000000000}">
      <formula1>$D$6:$D$10</formula1>
    </dataValidation>
    <dataValidation type="list" allowBlank="1" showInputMessage="1" showErrorMessage="1" sqref="G230:G233 C15 G237 G239 G182 G178 G166 G139 G50:G52 G42:G44 G27:G29 G70 G73 G76 G79 G84:G85 G120:G123 G129:G131 G163 G169 G180 G173" xr:uid="{00000000-0002-0000-0100-000001000000}">
      <formula1>$D$6:$D$8</formula1>
    </dataValidation>
    <dataValidation type="list" allowBlank="1" showInputMessage="1" showErrorMessage="1" sqref="G179 G41 E212" xr:uid="{00000000-0002-0000-0100-000002000000}">
      <formula1>$D$6:$D$9</formula1>
    </dataValidation>
    <dataValidation type="list" allowBlank="1" showInputMessage="1" showErrorMessage="1" sqref="G53 E27:E29" xr:uid="{00000000-0002-0000-0100-000003000000}">
      <formula1>$V$2:$V$4</formula1>
    </dataValidation>
    <dataValidation type="list" allowBlank="1" showInputMessage="1" showErrorMessage="1" sqref="C10" xr:uid="{00000000-0002-0000-0100-000004000000}">
      <formula1>#REF!</formula1>
    </dataValidation>
    <dataValidation type="list" allowBlank="1" showInputMessage="1" showErrorMessage="1" sqref="G30:G40 G45:G48 G55:G56 G58 G60 G63 G65 G67 G88:G90 G93:G96 G99 G101:G102 G104 G107 G109 G111 G114 G124:G127 G133:G135 G137 G142:G148 G150:G153 G156:G157 G159:G160 G184 G186 G188 G191 G193 G196 G198 G200 G202 G205:G207 G209:G210 G212 G215 G217 G219 G243:G246 G235" xr:uid="{00000000-0002-0000-0100-000005000000}">
      <formula1>$D$7:$D$10</formula1>
    </dataValidation>
  </dataValidations>
  <pageMargins left="3.937007874015748E-2" right="3.937007874015748E-2" top="0.74803149606299213" bottom="0.74803149606299213" header="0.31496062992125984" footer="0.31496062992125984"/>
  <pageSetup paperSize="9" scale="85" orientation="landscape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C1878D7668347AC8F75D2CF4AFA54" ma:contentTypeVersion="0" ma:contentTypeDescription="Create a new document." ma:contentTypeScope="" ma:versionID="1a487ee74467a52d95eb6b30d683b1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395C9-B835-4B1A-9015-97DFB4D51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0963BC-13EB-48DE-8375-A8B85617F32B}">
  <ds:schemaRefs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23003FD-22F4-4CD6-909F-1ED683CBB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 Form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Mulders Joris</dc:creator>
  <cp:lastModifiedBy>De Vleeschouwer David</cp:lastModifiedBy>
  <cp:lastPrinted>2013-11-12T09:30:57Z</cp:lastPrinted>
  <dcterms:created xsi:type="dcterms:W3CDTF">2013-06-18T07:11:35Z</dcterms:created>
  <dcterms:modified xsi:type="dcterms:W3CDTF">2019-11-29T13:01:42Z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0x010100EF5C1878D7668347AC8F75D2CF4AFA54</vt:lpwstr>
  </property>
  <property fmtid="{D5CDD505-2E9C-101B-9397-08002B2CF9AE}" pid="3" name="_NewReviewCycle">
    <vt:lpwstr/>
  </property>
</Properties>
</file>