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bb.local\ser\DS\ds\BELGIAN PRIME NEWS\2024-09\"/>
    </mc:Choice>
  </mc:AlternateContent>
  <xr:revisionPtr revIDLastSave="0" documentId="13_ncr:1_{C63E13BF-AA0C-4645-8F28-A1D6D8186BE5}" xr6:coauthVersionLast="47" xr6:coauthVersionMax="47" xr10:uidLastSave="{00000000-0000-0000-0000-000000000000}"/>
  <bookViews>
    <workbookView xWindow="-105" yWindow="0" windowWidth="14610" windowHeight="15585" xr2:uid="{00000000-000D-0000-FFFF-FFFF00000000}"/>
  </bookViews>
  <sheets>
    <sheet name="Summary" sheetId="1" r:id="rId1"/>
    <sheet name="Belgium" sheetId="4" r:id="rId2"/>
    <sheet name="Euro area" sheetId="3" r:id="rId3"/>
    <sheet name="Financial market and Oil price" sheetId="6" r:id="rId4"/>
  </sheets>
  <definedNames>
    <definedName name="_xlnm.Print_Area" localSheetId="0">Summary!$A$1:$AA$38</definedName>
    <definedName name="_xlnm.Print_Titles" localSheetId="1">Belgium!$A:$A,Belgium!$1:$2</definedName>
    <definedName name="_xlnm.Print_Titles" localSheetId="2">'Euro area'!$A:$A,'Euro area'!$1:$2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6" l="1"/>
  <c r="D30" i="6"/>
  <c r="E30" i="6"/>
  <c r="C26" i="6"/>
  <c r="D26" i="6"/>
  <c r="E26" i="6"/>
  <c r="C22" i="6"/>
  <c r="D22" i="6"/>
  <c r="E22" i="6"/>
  <c r="C18" i="6"/>
  <c r="D18" i="6"/>
  <c r="E18" i="6"/>
  <c r="C13" i="6"/>
  <c r="D13" i="6"/>
  <c r="E13" i="6"/>
  <c r="C9" i="6"/>
  <c r="D9" i="6"/>
  <c r="E9" i="6"/>
  <c r="C4" i="6"/>
  <c r="D4" i="6"/>
  <c r="E4" i="6"/>
  <c r="A30" i="6"/>
  <c r="A26" i="6"/>
  <c r="A22" i="6"/>
  <c r="A18" i="6"/>
  <c r="A13" i="6"/>
  <c r="A9" i="6"/>
  <c r="Z5" i="1"/>
  <c r="D38" i="4" l="1"/>
  <c r="D37" i="4"/>
  <c r="C38" i="4"/>
  <c r="C37" i="4"/>
  <c r="B37" i="4"/>
  <c r="C44" i="3" l="1"/>
  <c r="B94" i="4" l="1"/>
  <c r="W27" i="1" s="1"/>
  <c r="C94" i="4"/>
  <c r="X27" i="1" s="1"/>
  <c r="D94" i="4"/>
  <c r="Y27" i="1" s="1"/>
  <c r="B62" i="4"/>
  <c r="T27" i="1" s="1"/>
  <c r="C62" i="4"/>
  <c r="U27" i="1" s="1"/>
  <c r="D62" i="4"/>
  <c r="V27" i="1" s="1"/>
  <c r="B25" i="4"/>
  <c r="Q27" i="1" s="1"/>
  <c r="C25" i="4"/>
  <c r="R27" i="1" s="1"/>
  <c r="D25" i="4"/>
  <c r="S27" i="1" s="1"/>
  <c r="B94" i="3"/>
  <c r="I27" i="1" s="1"/>
  <c r="C94" i="3"/>
  <c r="J27" i="1" s="1"/>
  <c r="D94" i="3"/>
  <c r="K27" i="1" s="1"/>
  <c r="B62" i="3"/>
  <c r="F27" i="1" s="1"/>
  <c r="C62" i="3"/>
  <c r="G27" i="1" s="1"/>
  <c r="D62" i="3"/>
  <c r="H27" i="1" s="1"/>
  <c r="A37" i="3"/>
  <c r="B25" i="3"/>
  <c r="C27" i="1" s="1"/>
  <c r="C25" i="3"/>
  <c r="D27" i="1" s="1"/>
  <c r="D25" i="3"/>
  <c r="E27" i="1" s="1"/>
  <c r="E31" i="6" l="1"/>
  <c r="D31" i="6"/>
  <c r="C31" i="6"/>
  <c r="E29" i="6"/>
  <c r="D29" i="6"/>
  <c r="C29" i="6"/>
  <c r="E27" i="6"/>
  <c r="D27" i="6"/>
  <c r="C27" i="6"/>
  <c r="E25" i="6"/>
  <c r="D25" i="6"/>
  <c r="C25" i="6"/>
  <c r="E23" i="6"/>
  <c r="D23" i="6"/>
  <c r="C23" i="6"/>
  <c r="E21" i="6"/>
  <c r="D21" i="6"/>
  <c r="C21" i="6"/>
  <c r="E19" i="6"/>
  <c r="D19" i="6"/>
  <c r="C19" i="6"/>
  <c r="E17" i="6"/>
  <c r="D17" i="6"/>
  <c r="C17" i="6"/>
  <c r="E14" i="6"/>
  <c r="D14" i="6"/>
  <c r="C14" i="6"/>
  <c r="E12" i="6"/>
  <c r="D12" i="6"/>
  <c r="C12" i="6"/>
  <c r="E10" i="6"/>
  <c r="D10" i="6"/>
  <c r="C10" i="6"/>
  <c r="E8" i="6"/>
  <c r="D8" i="6"/>
  <c r="C8" i="6"/>
  <c r="E5" i="6"/>
  <c r="D5" i="6"/>
  <c r="C5" i="6"/>
  <c r="E3" i="6"/>
  <c r="D3" i="6"/>
  <c r="C3" i="6"/>
  <c r="B38" i="4"/>
  <c r="D63" i="3" l="1"/>
  <c r="H28" i="1" s="1"/>
  <c r="C63" i="3"/>
  <c r="G28" i="1" s="1"/>
  <c r="B63" i="3"/>
  <c r="F28" i="1" s="1"/>
  <c r="D16" i="3"/>
  <c r="C16" i="3"/>
  <c r="B16" i="3"/>
  <c r="D48" i="3"/>
  <c r="C48" i="3"/>
  <c r="B48" i="3"/>
  <c r="B24" i="3"/>
  <c r="D24" i="3"/>
  <c r="C24" i="3"/>
  <c r="D76" i="3"/>
  <c r="B76" i="3"/>
  <c r="C76" i="3"/>
  <c r="B52" i="3"/>
  <c r="D52" i="3"/>
  <c r="C52" i="3"/>
  <c r="D51" i="3"/>
  <c r="C51" i="3"/>
  <c r="B51" i="3"/>
  <c r="B68" i="3"/>
  <c r="F33" i="1" s="1"/>
  <c r="D68" i="3"/>
  <c r="H33" i="1" s="1"/>
  <c r="C68" i="3"/>
  <c r="G33" i="1" s="1"/>
  <c r="D20" i="3"/>
  <c r="C20" i="3"/>
  <c r="B20" i="3"/>
  <c r="B49" i="3"/>
  <c r="C49" i="3"/>
  <c r="D49" i="3"/>
  <c r="D10" i="3"/>
  <c r="C10" i="3"/>
  <c r="B10" i="3"/>
  <c r="C26" i="3"/>
  <c r="D28" i="1" s="1"/>
  <c r="D26" i="3"/>
  <c r="E28" i="1" s="1"/>
  <c r="B26" i="3"/>
  <c r="C28" i="1" s="1"/>
  <c r="D77" i="3"/>
  <c r="B77" i="3"/>
  <c r="C77" i="3"/>
  <c r="C53" i="3"/>
  <c r="D53" i="3"/>
  <c r="B53" i="3"/>
  <c r="C83" i="3"/>
  <c r="D83" i="3"/>
  <c r="B83" i="3"/>
  <c r="D69" i="3"/>
  <c r="H34" i="1" s="1"/>
  <c r="C69" i="3"/>
  <c r="G34" i="1" s="1"/>
  <c r="B69" i="3"/>
  <c r="F34" i="1" s="1"/>
  <c r="D21" i="3"/>
  <c r="C21" i="3"/>
  <c r="B21" i="3"/>
  <c r="D50" i="3"/>
  <c r="C50" i="3"/>
  <c r="B50" i="3"/>
  <c r="B33" i="3"/>
  <c r="C35" i="1" s="1"/>
  <c r="C33" i="3"/>
  <c r="D35" i="1" s="1"/>
  <c r="D33" i="3"/>
  <c r="E35" i="1" s="1"/>
  <c r="D44" i="3"/>
  <c r="B44" i="3"/>
  <c r="B78" i="3"/>
  <c r="D78" i="3"/>
  <c r="C78" i="3"/>
  <c r="D84" i="3"/>
  <c r="C84" i="3"/>
  <c r="B84" i="3"/>
  <c r="D97" i="3"/>
  <c r="K30" i="1" s="1"/>
  <c r="C97" i="3"/>
  <c r="J30" i="1" s="1"/>
  <c r="B97" i="3"/>
  <c r="I30" i="1" s="1"/>
  <c r="D70" i="3"/>
  <c r="H35" i="1" s="1"/>
  <c r="C70" i="3"/>
  <c r="G35" i="1" s="1"/>
  <c r="B70" i="3"/>
  <c r="F35" i="1" s="1"/>
  <c r="D58" i="3"/>
  <c r="C58" i="3"/>
  <c r="B58" i="3"/>
  <c r="C82" i="3"/>
  <c r="D82" i="3"/>
  <c r="B82" i="3"/>
  <c r="C45" i="3"/>
  <c r="D45" i="3"/>
  <c r="B45" i="3"/>
  <c r="D79" i="3"/>
  <c r="C79" i="3"/>
  <c r="B79" i="3"/>
  <c r="D85" i="3"/>
  <c r="C85" i="3"/>
  <c r="B85" i="3"/>
  <c r="D65" i="3"/>
  <c r="H30" i="1" s="1"/>
  <c r="C65" i="3"/>
  <c r="G30" i="1" s="1"/>
  <c r="B65" i="3"/>
  <c r="F30" i="1" s="1"/>
  <c r="D100" i="3"/>
  <c r="K33" i="1" s="1"/>
  <c r="C100" i="3"/>
  <c r="J33" i="1" s="1"/>
  <c r="B100" i="3"/>
  <c r="I33" i="1" s="1"/>
  <c r="D90" i="3"/>
  <c r="C90" i="3"/>
  <c r="B90" i="3"/>
  <c r="B81" i="3"/>
  <c r="C81" i="3"/>
  <c r="D81" i="3"/>
  <c r="D57" i="3"/>
  <c r="C57" i="3"/>
  <c r="B57" i="3"/>
  <c r="D7" i="3"/>
  <c r="B7" i="3"/>
  <c r="C7" i="3"/>
  <c r="D46" i="3"/>
  <c r="C46" i="3"/>
  <c r="B46" i="3"/>
  <c r="B93" i="3"/>
  <c r="C93" i="3"/>
  <c r="D93" i="3"/>
  <c r="B86" i="3"/>
  <c r="D86" i="3"/>
  <c r="C86" i="3"/>
  <c r="C28" i="3"/>
  <c r="D30" i="1" s="1"/>
  <c r="B28" i="3"/>
  <c r="C30" i="1" s="1"/>
  <c r="D28" i="3"/>
  <c r="E30" i="1" s="1"/>
  <c r="D101" i="3"/>
  <c r="K34" i="1" s="1"/>
  <c r="C101" i="3"/>
  <c r="J34" i="1" s="1"/>
  <c r="B101" i="3"/>
  <c r="I34" i="1" s="1"/>
  <c r="C13" i="3"/>
  <c r="D13" i="3"/>
  <c r="B13" i="3"/>
  <c r="D80" i="3"/>
  <c r="C80" i="3"/>
  <c r="B80" i="3"/>
  <c r="C14" i="3"/>
  <c r="B14" i="3"/>
  <c r="D14" i="3"/>
  <c r="D8" i="3"/>
  <c r="C8" i="3"/>
  <c r="B8" i="3"/>
  <c r="D47" i="3"/>
  <c r="C47" i="3"/>
  <c r="B47" i="3"/>
  <c r="C95" i="3"/>
  <c r="J28" i="1" s="1"/>
  <c r="D95" i="3"/>
  <c r="K28" i="1" s="1"/>
  <c r="B95" i="3"/>
  <c r="I28" i="1" s="1"/>
  <c r="C54" i="3"/>
  <c r="B54" i="3"/>
  <c r="D54" i="3"/>
  <c r="D31" i="3"/>
  <c r="E33" i="1" s="1"/>
  <c r="B31" i="3"/>
  <c r="C33" i="1" s="1"/>
  <c r="C31" i="3"/>
  <c r="D33" i="1" s="1"/>
  <c r="C102" i="3"/>
  <c r="J35" i="1" s="1"/>
  <c r="B102" i="3"/>
  <c r="I35" i="1" s="1"/>
  <c r="D102" i="3"/>
  <c r="K35" i="1" s="1"/>
  <c r="D11" i="3"/>
  <c r="C11" i="3"/>
  <c r="B11" i="3"/>
  <c r="D37" i="3"/>
  <c r="C37" i="3"/>
  <c r="B37" i="3"/>
  <c r="B9" i="3"/>
  <c r="C9" i="3"/>
  <c r="D9" i="3"/>
  <c r="B61" i="3"/>
  <c r="D61" i="3"/>
  <c r="C61" i="3"/>
  <c r="D15" i="3"/>
  <c r="C15" i="3"/>
  <c r="B15" i="3"/>
  <c r="B17" i="3"/>
  <c r="D17" i="3"/>
  <c r="C17" i="3"/>
  <c r="D32" i="3"/>
  <c r="E34" i="1" s="1"/>
  <c r="C32" i="3"/>
  <c r="D34" i="1" s="1"/>
  <c r="B32" i="3"/>
  <c r="C34" i="1" s="1"/>
  <c r="D89" i="3"/>
  <c r="C89" i="3"/>
  <c r="B89" i="3"/>
  <c r="B12" i="3"/>
  <c r="C12" i="3"/>
  <c r="D12" i="3"/>
  <c r="D38" i="3"/>
  <c r="C38" i="3"/>
  <c r="B38" i="3"/>
  <c r="A38" i="3"/>
  <c r="D79" i="4" l="1"/>
  <c r="B79" i="4"/>
  <c r="C79" i="4"/>
  <c r="D89" i="4"/>
  <c r="C89" i="4"/>
  <c r="B89" i="4"/>
  <c r="C101" i="4"/>
  <c r="X34" i="1" s="1"/>
  <c r="D101" i="4"/>
  <c r="Y34" i="1" s="1"/>
  <c r="B101" i="4"/>
  <c r="W34" i="1" s="1"/>
  <c r="D100" i="4"/>
  <c r="Y33" i="1" s="1"/>
  <c r="C100" i="4"/>
  <c r="X33" i="1" s="1"/>
  <c r="B100" i="4"/>
  <c r="W33" i="1" s="1"/>
  <c r="D97" i="4"/>
  <c r="Y30" i="1" s="1"/>
  <c r="C97" i="4"/>
  <c r="X30" i="1" s="1"/>
  <c r="B97" i="4"/>
  <c r="W30" i="1" s="1"/>
  <c r="C78" i="4"/>
  <c r="B78" i="4"/>
  <c r="D78" i="4"/>
  <c r="C57" i="4"/>
  <c r="B57" i="4"/>
  <c r="D57" i="4"/>
  <c r="C20" i="4"/>
  <c r="B20" i="4"/>
  <c r="D20" i="4"/>
  <c r="C85" i="4"/>
  <c r="D85" i="4"/>
  <c r="B85" i="4"/>
  <c r="D90" i="4"/>
  <c r="C90" i="4"/>
  <c r="B90" i="4"/>
  <c r="B81" i="4"/>
  <c r="C81" i="4"/>
  <c r="D81" i="4"/>
  <c r="D82" i="4"/>
  <c r="C82" i="4"/>
  <c r="B82" i="4"/>
  <c r="D83" i="4"/>
  <c r="C83" i="4"/>
  <c r="B83" i="4"/>
  <c r="B93" i="4"/>
  <c r="D93" i="4"/>
  <c r="C93" i="4"/>
  <c r="C86" i="4"/>
  <c r="B86" i="4"/>
  <c r="D86" i="4"/>
  <c r="D80" i="4"/>
  <c r="C80" i="4"/>
  <c r="B80" i="4"/>
  <c r="C102" i="4"/>
  <c r="X35" i="1" s="1"/>
  <c r="D102" i="4"/>
  <c r="Y35" i="1" s="1"/>
  <c r="B102" i="4"/>
  <c r="W35" i="1" s="1"/>
  <c r="C76" i="4"/>
  <c r="D76" i="4"/>
  <c r="B76" i="4"/>
  <c r="B84" i="4"/>
  <c r="C84" i="4"/>
  <c r="D84" i="4"/>
  <c r="D95" i="4"/>
  <c r="Y28" i="1" s="1"/>
  <c r="C95" i="4"/>
  <c r="X28" i="1" s="1"/>
  <c r="B95" i="4"/>
  <c r="W28" i="1" s="1"/>
  <c r="C77" i="4"/>
  <c r="D77" i="4"/>
  <c r="B77" i="4"/>
  <c r="D45" i="4" l="1"/>
  <c r="C45" i="4"/>
  <c r="B45" i="4"/>
  <c r="D46" i="4"/>
  <c r="C46" i="4"/>
  <c r="B46" i="4"/>
  <c r="B28" i="4"/>
  <c r="Q30" i="1" s="1"/>
  <c r="C28" i="4"/>
  <c r="R30" i="1" s="1"/>
  <c r="D28" i="4"/>
  <c r="S30" i="1" s="1"/>
  <c r="D65" i="4"/>
  <c r="V30" i="1" s="1"/>
  <c r="C65" i="4"/>
  <c r="U30" i="1" s="1"/>
  <c r="B65" i="4"/>
  <c r="T30" i="1" s="1"/>
  <c r="D12" i="4"/>
  <c r="C12" i="4"/>
  <c r="B12" i="4"/>
  <c r="C47" i="4"/>
  <c r="D47" i="4"/>
  <c r="B47" i="4"/>
  <c r="C10" i="4"/>
  <c r="B10" i="4"/>
  <c r="D10" i="4"/>
  <c r="C13" i="4"/>
  <c r="B13" i="4"/>
  <c r="D13" i="4"/>
  <c r="D24" i="4"/>
  <c r="C24" i="4"/>
  <c r="B24" i="4"/>
  <c r="C26" i="4"/>
  <c r="R28" i="1" s="1"/>
  <c r="B26" i="4"/>
  <c r="Q28" i="1" s="1"/>
  <c r="D26" i="4"/>
  <c r="S28" i="1" s="1"/>
  <c r="D54" i="4"/>
  <c r="C54" i="4"/>
  <c r="B54" i="4"/>
  <c r="D48" i="4"/>
  <c r="C48" i="4"/>
  <c r="B48" i="4"/>
  <c r="D69" i="4"/>
  <c r="V34" i="1" s="1"/>
  <c r="C69" i="4"/>
  <c r="U34" i="1" s="1"/>
  <c r="B69" i="4"/>
  <c r="T34" i="1" s="1"/>
  <c r="D15" i="4"/>
  <c r="B15" i="4"/>
  <c r="C15" i="4"/>
  <c r="C61" i="4"/>
  <c r="B61" i="4"/>
  <c r="D61" i="4"/>
  <c r="D63" i="4"/>
  <c r="V28" i="1" s="1"/>
  <c r="C63" i="4"/>
  <c r="U28" i="1" s="1"/>
  <c r="B63" i="4"/>
  <c r="T28" i="1" s="1"/>
  <c r="C68" i="4"/>
  <c r="U33" i="1" s="1"/>
  <c r="B68" i="4"/>
  <c r="T33" i="1" s="1"/>
  <c r="D68" i="4"/>
  <c r="V33" i="1" s="1"/>
  <c r="D32" i="4"/>
  <c r="S34" i="1" s="1"/>
  <c r="C32" i="4"/>
  <c r="R34" i="1" s="1"/>
  <c r="B32" i="4"/>
  <c r="Q34" i="1" s="1"/>
  <c r="C49" i="4"/>
  <c r="B49" i="4"/>
  <c r="D49" i="4"/>
  <c r="C33" i="4"/>
  <c r="R35" i="1" s="1"/>
  <c r="D33" i="4"/>
  <c r="S35" i="1" s="1"/>
  <c r="B33" i="4"/>
  <c r="Q35" i="1" s="1"/>
  <c r="D7" i="4"/>
  <c r="C7" i="4"/>
  <c r="B7" i="4"/>
  <c r="B44" i="4"/>
  <c r="C44" i="4"/>
  <c r="D44" i="4"/>
  <c r="D8" i="4"/>
  <c r="C8" i="4"/>
  <c r="B8" i="4"/>
  <c r="D16" i="4"/>
  <c r="B16" i="4"/>
  <c r="C16" i="4"/>
  <c r="D51" i="4"/>
  <c r="B51" i="4"/>
  <c r="C51" i="4"/>
  <c r="D11" i="4"/>
  <c r="B11" i="4"/>
  <c r="C11" i="4"/>
  <c r="B31" i="4"/>
  <c r="Q33" i="1" s="1"/>
  <c r="D31" i="4"/>
  <c r="S33" i="1" s="1"/>
  <c r="C31" i="4"/>
  <c r="R33" i="1" s="1"/>
  <c r="B14" i="4"/>
  <c r="C14" i="4"/>
  <c r="D14" i="4"/>
  <c r="D70" i="4"/>
  <c r="V35" i="1" s="1"/>
  <c r="C70" i="4"/>
  <c r="U35" i="1" s="1"/>
  <c r="B70" i="4"/>
  <c r="T35" i="1" s="1"/>
  <c r="B50" i="4"/>
  <c r="D50" i="4"/>
  <c r="C50" i="4"/>
  <c r="B21" i="4"/>
  <c r="D21" i="4"/>
  <c r="C21" i="4"/>
  <c r="C58" i="4"/>
  <c r="D58" i="4"/>
  <c r="B58" i="4"/>
  <c r="C9" i="4"/>
  <c r="D9" i="4"/>
  <c r="B9" i="4"/>
  <c r="C17" i="4"/>
  <c r="B17" i="4"/>
  <c r="D17" i="4"/>
  <c r="B52" i="4"/>
  <c r="C52" i="4"/>
  <c r="D52" i="4"/>
  <c r="D53" i="4"/>
  <c r="C53" i="4"/>
  <c r="B53" i="4"/>
  <c r="W5" i="1"/>
  <c r="A29" i="6"/>
  <c r="A31" i="6"/>
  <c r="A25" i="6"/>
  <c r="A27" i="6"/>
  <c r="A21" i="6"/>
  <c r="A23" i="6"/>
  <c r="A17" i="6"/>
  <c r="A19" i="6"/>
  <c r="A12" i="6"/>
  <c r="A14" i="6"/>
  <c r="A8" i="6"/>
  <c r="A10" i="6"/>
  <c r="K26" i="1" l="1"/>
  <c r="J26" i="1"/>
  <c r="I26" i="1"/>
  <c r="K23" i="1"/>
  <c r="J23" i="1"/>
  <c r="I23" i="1"/>
  <c r="K22" i="1"/>
  <c r="J22" i="1"/>
  <c r="I22" i="1"/>
  <c r="K19" i="1"/>
  <c r="J19" i="1"/>
  <c r="I19" i="1"/>
  <c r="K18" i="1"/>
  <c r="J18" i="1"/>
  <c r="I18" i="1"/>
  <c r="K17" i="1"/>
  <c r="J17" i="1"/>
  <c r="I17" i="1"/>
  <c r="K16" i="1"/>
  <c r="J16" i="1"/>
  <c r="I16" i="1"/>
  <c r="K15" i="1"/>
  <c r="J15" i="1"/>
  <c r="I15" i="1"/>
  <c r="K14" i="1"/>
  <c r="J14" i="1"/>
  <c r="I14" i="1"/>
  <c r="K13" i="1"/>
  <c r="J13" i="1"/>
  <c r="I13" i="1"/>
  <c r="K12" i="1"/>
  <c r="J12" i="1"/>
  <c r="I12" i="1"/>
  <c r="K11" i="1"/>
  <c r="J11" i="1"/>
  <c r="I11" i="1"/>
  <c r="K10" i="1"/>
  <c r="J10" i="1"/>
  <c r="I10" i="1"/>
  <c r="K9" i="1"/>
  <c r="J9" i="1"/>
  <c r="I9" i="1"/>
  <c r="A73" i="3"/>
  <c r="Y26" i="1"/>
  <c r="X26" i="1"/>
  <c r="W26" i="1"/>
  <c r="Y23" i="1"/>
  <c r="X23" i="1"/>
  <c r="W23" i="1"/>
  <c r="Y22" i="1"/>
  <c r="X22" i="1"/>
  <c r="W22" i="1"/>
  <c r="Y19" i="1"/>
  <c r="X19" i="1"/>
  <c r="W19" i="1"/>
  <c r="Y18" i="1"/>
  <c r="X18" i="1"/>
  <c r="W18" i="1"/>
  <c r="Y17" i="1"/>
  <c r="X17" i="1"/>
  <c r="W17" i="1"/>
  <c r="Y16" i="1"/>
  <c r="X16" i="1"/>
  <c r="W16" i="1"/>
  <c r="Y15" i="1"/>
  <c r="X15" i="1"/>
  <c r="W15" i="1"/>
  <c r="Y14" i="1"/>
  <c r="X14" i="1"/>
  <c r="W14" i="1"/>
  <c r="Y13" i="1"/>
  <c r="X13" i="1"/>
  <c r="W13" i="1"/>
  <c r="Y12" i="1"/>
  <c r="X12" i="1"/>
  <c r="W12" i="1"/>
  <c r="Y11" i="1"/>
  <c r="X11" i="1"/>
  <c r="W11" i="1"/>
  <c r="Y10" i="1"/>
  <c r="X10" i="1"/>
  <c r="W10" i="1"/>
  <c r="Y9" i="1"/>
  <c r="X9" i="1"/>
  <c r="W9" i="1"/>
  <c r="G26" i="1" l="1"/>
  <c r="G23" i="1"/>
  <c r="G22" i="1"/>
  <c r="F18" i="1"/>
  <c r="G17" i="1"/>
  <c r="H16" i="1"/>
  <c r="H14" i="1"/>
  <c r="F13" i="1"/>
  <c r="F12" i="1"/>
  <c r="G10" i="1"/>
  <c r="G9" i="1"/>
  <c r="H23" i="1"/>
  <c r="H22" i="1"/>
  <c r="H19" i="1"/>
  <c r="G19" i="1"/>
  <c r="F19" i="1"/>
  <c r="G18" i="1"/>
  <c r="H17" i="1"/>
  <c r="F16" i="1"/>
  <c r="H15" i="1"/>
  <c r="G15" i="1"/>
  <c r="F15" i="1"/>
  <c r="G13" i="1"/>
  <c r="G12" i="1"/>
  <c r="H11" i="1"/>
  <c r="G11" i="1"/>
  <c r="F11" i="1"/>
  <c r="H10" i="1"/>
  <c r="F10" i="1"/>
  <c r="H9" i="1"/>
  <c r="A41" i="3"/>
  <c r="V13" i="1" l="1"/>
  <c r="V14" i="1"/>
  <c r="U17" i="1"/>
  <c r="T23" i="1"/>
  <c r="H13" i="1"/>
  <c r="F9" i="1"/>
  <c r="F17" i="1"/>
  <c r="F23" i="1"/>
  <c r="U26" i="1"/>
  <c r="H12" i="1"/>
  <c r="G16" i="1"/>
  <c r="T9" i="1"/>
  <c r="T11" i="1"/>
  <c r="F22" i="1"/>
  <c r="U23" i="1"/>
  <c r="U16" i="1"/>
  <c r="U12" i="1"/>
  <c r="T15" i="1"/>
  <c r="H18" i="1"/>
  <c r="H26" i="1"/>
  <c r="G14" i="1"/>
  <c r="F14" i="1"/>
  <c r="F26" i="1"/>
  <c r="V26" i="1"/>
  <c r="V23" i="1"/>
  <c r="U22" i="1"/>
  <c r="T19" i="1"/>
  <c r="U18" i="1"/>
  <c r="T17" i="1"/>
  <c r="U14" i="1"/>
  <c r="T13" i="1"/>
  <c r="V12" i="1"/>
  <c r="U10" i="1"/>
  <c r="T5" i="1"/>
  <c r="Q5" i="1"/>
  <c r="P5" i="1"/>
  <c r="U15" i="1" l="1"/>
  <c r="T22" i="1"/>
  <c r="T12" i="1"/>
  <c r="V15" i="1"/>
  <c r="V22" i="1"/>
  <c r="U9" i="1"/>
  <c r="U13" i="1"/>
  <c r="T16" i="1"/>
  <c r="V9" i="1"/>
  <c r="V17" i="1"/>
  <c r="T10" i="1"/>
  <c r="T18" i="1"/>
  <c r="V10" i="1"/>
  <c r="V18" i="1"/>
  <c r="U11" i="1"/>
  <c r="V16" i="1"/>
  <c r="U19" i="1"/>
  <c r="V11" i="1"/>
  <c r="T14" i="1"/>
  <c r="V19" i="1"/>
  <c r="T26" i="1"/>
  <c r="Q26" i="1"/>
  <c r="S9" i="1"/>
  <c r="E26" i="1" l="1"/>
  <c r="D26" i="1"/>
  <c r="C26" i="1"/>
  <c r="E23" i="1"/>
  <c r="D23" i="1"/>
  <c r="C23" i="1"/>
  <c r="E22" i="1"/>
  <c r="D22" i="1"/>
  <c r="C22"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R22" i="1"/>
  <c r="S18" i="1"/>
  <c r="S17" i="1"/>
  <c r="R16" i="1"/>
  <c r="R14" i="1"/>
  <c r="Q13" i="1"/>
  <c r="S12" i="1"/>
  <c r="S10" i="1"/>
  <c r="S26" i="1"/>
  <c r="S23" i="1"/>
  <c r="Q9" i="1"/>
  <c r="S22" i="1"/>
  <c r="S19" i="1"/>
  <c r="R19" i="1"/>
  <c r="Q19" i="1"/>
  <c r="R18" i="1"/>
  <c r="S16" i="1"/>
  <c r="Q16" i="1"/>
  <c r="S15" i="1"/>
  <c r="R15" i="1"/>
  <c r="Q15" i="1"/>
  <c r="Q12" i="1"/>
  <c r="S11" i="1"/>
  <c r="R11" i="1"/>
  <c r="Q11" i="1"/>
  <c r="R10" i="1"/>
  <c r="R9" i="1"/>
  <c r="R26" i="1"/>
  <c r="R13" i="1"/>
  <c r="Q10" i="1"/>
  <c r="Q18" i="1"/>
  <c r="S13" i="1"/>
  <c r="Q23" i="1"/>
  <c r="Q14" i="1"/>
  <c r="R17" i="1"/>
  <c r="Q22" i="1"/>
  <c r="R23" i="1"/>
  <c r="Q17" i="1"/>
  <c r="S14" i="1"/>
  <c r="R12" i="1"/>
  <c r="A4" i="3"/>
</calcChain>
</file>

<file path=xl/sharedStrings.xml><?xml version="1.0" encoding="utf-8"?>
<sst xmlns="http://schemas.openxmlformats.org/spreadsheetml/2006/main" count="259" uniqueCount="66">
  <si>
    <t>Macroeconomic projections</t>
  </si>
  <si>
    <t>Euro area</t>
  </si>
  <si>
    <t>Belgium</t>
  </si>
  <si>
    <r>
      <t xml:space="preserve">Activity and demand </t>
    </r>
    <r>
      <rPr>
        <sz val="11"/>
        <color theme="1"/>
        <rFont val="Calibri"/>
        <family val="2"/>
        <scheme val="minor"/>
      </rPr>
      <t>(percentage change, in volume)</t>
    </r>
  </si>
  <si>
    <t>GDP</t>
  </si>
  <si>
    <t xml:space="preserve">Private consumption </t>
  </si>
  <si>
    <t>Public consumption</t>
  </si>
  <si>
    <t>Total investment, o.w.</t>
  </si>
  <si>
    <t xml:space="preserve">    public investment</t>
  </si>
  <si>
    <t xml:space="preserve">    business investment</t>
  </si>
  <si>
    <t xml:space="preserve">    housing </t>
  </si>
  <si>
    <t>Change in inventories (contribution to GDP growth)</t>
  </si>
  <si>
    <t>Exports</t>
  </si>
  <si>
    <t>Imports</t>
  </si>
  <si>
    <t>Net exports (contribution to GDP growth)</t>
  </si>
  <si>
    <t>Labour market</t>
  </si>
  <si>
    <t>Total employment growth (percentage change)</t>
  </si>
  <si>
    <t>Unemployment rate (% of labour force)</t>
  </si>
  <si>
    <t>Prices (percentage changes)</t>
  </si>
  <si>
    <t>GDP deflator</t>
  </si>
  <si>
    <t>Current account (percentage GDP)</t>
  </si>
  <si>
    <t>Public finances (% GDP)</t>
  </si>
  <si>
    <t>General government balance</t>
  </si>
  <si>
    <t>Primary balance</t>
  </si>
  <si>
    <t>Public debt</t>
  </si>
  <si>
    <t>Average</t>
  </si>
  <si>
    <t>Min</t>
  </si>
  <si>
    <t>Max</t>
  </si>
  <si>
    <t>GDP growth  (Quarter-on-quarter percentage change)</t>
  </si>
  <si>
    <t>BELGIUM</t>
  </si>
  <si>
    <t>EURO AREA</t>
  </si>
  <si>
    <t>End of period</t>
  </si>
  <si>
    <t>consensus</t>
  </si>
  <si>
    <t>max</t>
  </si>
  <si>
    <t>min</t>
  </si>
  <si>
    <t>USD/EUR</t>
  </si>
  <si>
    <t>Short term interest rates</t>
  </si>
  <si>
    <t xml:space="preserve">   Euro area</t>
  </si>
  <si>
    <t xml:space="preserve">   US</t>
  </si>
  <si>
    <t xml:space="preserve">   Germany</t>
  </si>
  <si>
    <t xml:space="preserve">   Belgium</t>
  </si>
  <si>
    <t>Oil price: Barrel of Brent in USD</t>
  </si>
  <si>
    <t>HICP headline inflation</t>
  </si>
  <si>
    <t>HICP excl energy, food, alcohol and tobacco (core)</t>
  </si>
  <si>
    <t>Long term interest rates (10-years)</t>
  </si>
  <si>
    <t>2024Q3</t>
  </si>
  <si>
    <t>2024Q4</t>
  </si>
  <si>
    <t>Last month average:
August 2024</t>
  </si>
  <si>
    <t>Forecast 1</t>
  </si>
  <si>
    <t>Forecast 2</t>
  </si>
  <si>
    <t>Forecast 3</t>
  </si>
  <si>
    <t>Forecast 4</t>
  </si>
  <si>
    <t>Forecast 5</t>
  </si>
  <si>
    <t>Forecast 6</t>
  </si>
  <si>
    <t>Forecast 7</t>
  </si>
  <si>
    <t>Forecast 8</t>
  </si>
  <si>
    <t>Forecast 9</t>
  </si>
  <si>
    <t>Forecast 10</t>
  </si>
  <si>
    <t>NBB¹</t>
  </si>
  <si>
    <t>¹ Source: NBB June 2024 projections. The quarterly figure for 2024Q3 corresponds to the more recent September Business Cycle Monitor.</t>
  </si>
  <si>
    <t>Forecast 11</t>
  </si>
  <si>
    <t>Forecast 12</t>
  </si>
  <si>
    <t>¹ Source: ECB September 2024 macroeconomic projections.</t>
  </si>
  <si>
    <t>ECB¹</t>
  </si>
  <si>
    <t>Please note that the average reported here may not correspond to the one put forward as the consensus forecast in the PDF publication, as not necessarily all individual forecasts of Belgian Prime News participants are published in this table.</t>
  </si>
  <si>
    <t>Forecasts were received in the course of September 2024 and were not provided by all participants at the same time. Not all participants provide forecasts for both Belgium and the euro area, nor for all variables or horizons.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</si>
</sst>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18" x14ac:knownFonts="1">
    <font>
      <sz val="11"/>
      <color theme="1"/>
      <name val="Calibri"/>
      <family val="2"/>
      <scheme val="minor"/>
    </font>
    <font>
      <b/>
      <sz val="11"/>
      <color theme="1"/>
      <name val="Calibri"/>
      <family val="2"/>
      <scheme val="minor"/>
    </font>
    <font>
      <sz val="11"/>
      <name val="Calibri"/>
      <family val="2"/>
      <scheme val="minor"/>
    </font>
    <font>
      <sz val="8"/>
      <name val="Arial"/>
      <family val="2"/>
    </font>
    <font>
      <b/>
      <sz val="9"/>
      <name val="Arial"/>
      <family val="2"/>
    </font>
    <font>
      <sz val="9"/>
      <name val="Arial"/>
      <family val="2"/>
    </font>
    <font>
      <sz val="10"/>
      <name val="Arial"/>
      <family val="2"/>
    </font>
    <font>
      <sz val="9"/>
      <color theme="1"/>
      <name val="Arial"/>
      <family val="2"/>
    </font>
    <font>
      <u/>
      <sz val="11"/>
      <color theme="10"/>
      <name val="Calibri"/>
      <family val="2"/>
      <scheme val="minor"/>
    </font>
    <font>
      <sz val="11"/>
      <color theme="1"/>
      <name val="Calibri"/>
      <family val="2"/>
      <scheme val="minor"/>
    </font>
    <font>
      <b/>
      <sz val="11"/>
      <color theme="0" tint="-0.34998626667073579"/>
      <name val="Calibri"/>
      <family val="2"/>
      <scheme val="minor"/>
    </font>
    <font>
      <sz val="11"/>
      <color theme="0" tint="-0.34998626667073579"/>
      <name val="Calibri"/>
      <family val="2"/>
      <scheme val="minor"/>
    </font>
    <font>
      <b/>
      <sz val="11"/>
      <name val="Calibri"/>
      <family val="2"/>
      <scheme val="minor"/>
    </font>
    <font>
      <sz val="10"/>
      <name val="Times New Roman"/>
      <family val="1"/>
    </font>
    <font>
      <sz val="11"/>
      <color indexed="8"/>
      <name val="Calibri"/>
      <family val="2"/>
      <scheme val="minor"/>
    </font>
    <font>
      <sz val="8"/>
      <name val="Calibri"/>
      <family val="2"/>
      <scheme val="minor"/>
    </font>
    <font>
      <sz val="11"/>
      <color rgb="FFFF0000"/>
      <name val="Calibri"/>
      <family val="2"/>
      <scheme val="minor"/>
    </font>
    <font>
      <sz val="9"/>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99"/>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diagonal/>
    </border>
  </borders>
  <cellStyleXfs count="14">
    <xf numFmtId="0" fontId="0" fillId="0" borderId="0"/>
    <xf numFmtId="0" fontId="3" fillId="0" borderId="0"/>
    <xf numFmtId="0" fontId="6" fillId="0" borderId="0"/>
    <xf numFmtId="0" fontId="6" fillId="0" borderId="0"/>
    <xf numFmtId="0" fontId="6" fillId="0" borderId="0"/>
    <xf numFmtId="0" fontId="8" fillId="0" borderId="0" applyNumberForma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0" fontId="6" fillId="0" borderId="0"/>
    <xf numFmtId="0" fontId="13" fillId="0" borderId="0"/>
    <xf numFmtId="0" fontId="14" fillId="0" borderId="0"/>
    <xf numFmtId="9" fontId="9" fillId="0" borderId="0" applyFont="0" applyFill="0" applyBorder="0" applyAlignment="0" applyProtection="0"/>
    <xf numFmtId="9" fontId="6" fillId="0" borderId="0" applyFont="0" applyFill="0" applyBorder="0" applyAlignment="0" applyProtection="0"/>
    <xf numFmtId="0" fontId="6" fillId="0" borderId="0"/>
  </cellStyleXfs>
  <cellXfs count="217">
    <xf numFmtId="0" fontId="0" fillId="0" borderId="0" xfId="0"/>
    <xf numFmtId="0" fontId="1" fillId="0" borderId="0" xfId="0" applyFont="1"/>
    <xf numFmtId="0" fontId="0" fillId="0" borderId="1" xfId="0" applyBorder="1"/>
    <xf numFmtId="0" fontId="0" fillId="0" borderId="4" xfId="0" applyBorder="1"/>
    <xf numFmtId="0" fontId="1" fillId="0" borderId="6" xfId="0" applyFont="1" applyBorder="1" applyAlignment="1">
      <alignment horizontal="center"/>
    </xf>
    <xf numFmtId="0" fontId="1" fillId="0" borderId="7" xfId="0" applyFont="1" applyBorder="1" applyAlignment="1">
      <alignment horizontal="center"/>
    </xf>
    <xf numFmtId="0" fontId="0" fillId="0" borderId="8" xfId="0" applyBorder="1"/>
    <xf numFmtId="0" fontId="1" fillId="0" borderId="4" xfId="0" applyFont="1" applyBorder="1"/>
    <xf numFmtId="0" fontId="2" fillId="0" borderId="4" xfId="0" applyFont="1" applyBorder="1" applyAlignment="1">
      <alignment horizontal="left"/>
    </xf>
    <xf numFmtId="0" fontId="2" fillId="0" borderId="5" xfId="0" applyFont="1" applyBorder="1" applyAlignment="1">
      <alignment horizontal="left"/>
    </xf>
    <xf numFmtId="0" fontId="1" fillId="0" borderId="10" xfId="0" applyFont="1" applyBorder="1" applyAlignment="1">
      <alignment horizontal="center"/>
    </xf>
    <xf numFmtId="0" fontId="0" fillId="0" borderId="10" xfId="0" applyBorder="1"/>
    <xf numFmtId="0" fontId="0" fillId="0" borderId="11" xfId="0" applyBorder="1"/>
    <xf numFmtId="0" fontId="1" fillId="0" borderId="9" xfId="0" applyFont="1" applyBorder="1" applyAlignment="1">
      <alignment horizontal="center"/>
    </xf>
    <xf numFmtId="0" fontId="1" fillId="0" borderId="12" xfId="0" applyFont="1" applyBorder="1" applyAlignment="1">
      <alignment horizontal="center"/>
    </xf>
    <xf numFmtId="0" fontId="1" fillId="0" borderId="1" xfId="0" applyFont="1" applyBorder="1"/>
    <xf numFmtId="0" fontId="2" fillId="0" borderId="0" xfId="0" applyFont="1" applyAlignment="1">
      <alignment horizontal="left"/>
    </xf>
    <xf numFmtId="0" fontId="1" fillId="0" borderId="0" xfId="0" applyFont="1" applyAlignment="1">
      <alignment horizontal="center" vertical="top" wrapText="1"/>
    </xf>
    <xf numFmtId="0" fontId="1" fillId="0" borderId="0" xfId="0" applyFont="1" applyAlignment="1">
      <alignment vertical="top" wrapText="1"/>
    </xf>
    <xf numFmtId="0" fontId="2" fillId="0" borderId="2" xfId="0" applyFont="1" applyBorder="1" applyAlignment="1">
      <alignment horizontal="left"/>
    </xf>
    <xf numFmtId="0" fontId="1" fillId="2" borderId="1" xfId="0" applyFont="1" applyFill="1" applyBorder="1" applyAlignment="1">
      <alignment horizontal="center"/>
    </xf>
    <xf numFmtId="0" fontId="1" fillId="2" borderId="0" xfId="0" applyFont="1" applyFill="1"/>
    <xf numFmtId="0" fontId="4" fillId="0" borderId="13" xfId="1" applyFont="1" applyBorder="1" applyAlignment="1">
      <alignment vertical="top"/>
    </xf>
    <xf numFmtId="2" fontId="5" fillId="0" borderId="13" xfId="1" applyNumberFormat="1" applyFont="1" applyBorder="1" applyAlignment="1">
      <alignment horizontal="center" vertical="center" textRotation="90" wrapText="1"/>
    </xf>
    <xf numFmtId="0" fontId="5" fillId="0" borderId="14" xfId="1" applyFont="1" applyBorder="1" applyAlignment="1">
      <alignment horizontal="center" vertical="center" textRotation="90" wrapText="1"/>
    </xf>
    <xf numFmtId="0" fontId="5" fillId="0" borderId="15" xfId="1" applyFont="1" applyBorder="1" applyAlignment="1">
      <alignment horizontal="center" vertical="center" textRotation="90" wrapText="1"/>
    </xf>
    <xf numFmtId="0" fontId="5" fillId="0" borderId="16" xfId="1" applyFont="1" applyBorder="1" applyAlignment="1">
      <alignment horizontal="center" vertical="center" textRotation="90" wrapText="1"/>
    </xf>
    <xf numFmtId="0" fontId="5" fillId="0" borderId="0" xfId="1" applyFont="1" applyAlignment="1">
      <alignment horizontal="center"/>
    </xf>
    <xf numFmtId="0" fontId="4" fillId="0" borderId="17" xfId="1" applyFont="1" applyBorder="1"/>
    <xf numFmtId="2" fontId="7" fillId="0" borderId="17" xfId="1" applyNumberFormat="1" applyFont="1" applyBorder="1" applyAlignment="1">
      <alignment horizontal="center"/>
    </xf>
    <xf numFmtId="2" fontId="4" fillId="0" borderId="17" xfId="1" applyNumberFormat="1" applyFont="1" applyBorder="1" applyAlignment="1">
      <alignment horizontal="center"/>
    </xf>
    <xf numFmtId="0" fontId="5" fillId="0" borderId="18" xfId="1" applyFont="1" applyBorder="1" applyAlignment="1">
      <alignment horizontal="center"/>
    </xf>
    <xf numFmtId="0" fontId="5" fillId="0" borderId="19" xfId="1" applyFont="1" applyBorder="1" applyAlignment="1">
      <alignment horizontal="center"/>
    </xf>
    <xf numFmtId="2" fontId="5" fillId="0" borderId="8" xfId="1" applyNumberFormat="1" applyFont="1" applyBorder="1" applyAlignment="1">
      <alignment horizontal="center"/>
    </xf>
    <xf numFmtId="2" fontId="5" fillId="0" borderId="4" xfId="1" applyNumberFormat="1" applyFont="1" applyBorder="1" applyAlignment="1">
      <alignment horizontal="center"/>
    </xf>
    <xf numFmtId="2" fontId="7" fillId="0" borderId="17" xfId="1" applyNumberFormat="1" applyFont="1" applyBorder="1"/>
    <xf numFmtId="2" fontId="5" fillId="0" borderId="17" xfId="1" applyNumberFormat="1" applyFont="1" applyBorder="1" applyAlignment="1">
      <alignment horizontal="center"/>
    </xf>
    <xf numFmtId="2" fontId="5" fillId="0" borderId="18" xfId="1" applyNumberFormat="1" applyFont="1" applyBorder="1" applyAlignment="1">
      <alignment horizontal="center"/>
    </xf>
    <xf numFmtId="2" fontId="5" fillId="0" borderId="19" xfId="1" applyNumberFormat="1" applyFont="1" applyBorder="1" applyAlignment="1">
      <alignment horizontal="center"/>
    </xf>
    <xf numFmtId="2" fontId="5" fillId="0" borderId="0" xfId="1" applyNumberFormat="1" applyFont="1" applyAlignment="1">
      <alignment horizontal="center"/>
    </xf>
    <xf numFmtId="2" fontId="5" fillId="0" borderId="20" xfId="1" applyNumberFormat="1" applyFont="1" applyBorder="1" applyAlignment="1">
      <alignment horizontal="center"/>
    </xf>
    <xf numFmtId="2" fontId="5" fillId="0" borderId="21" xfId="1" applyNumberFormat="1" applyFont="1" applyBorder="1" applyAlignment="1">
      <alignment horizontal="center"/>
    </xf>
    <xf numFmtId="2" fontId="5" fillId="0" borderId="22" xfId="1" applyNumberFormat="1" applyFont="1" applyBorder="1" applyAlignment="1">
      <alignment horizontal="center"/>
    </xf>
    <xf numFmtId="2" fontId="5" fillId="0" borderId="5" xfId="1" applyNumberFormat="1" applyFont="1" applyBorder="1" applyAlignment="1">
      <alignment horizontal="center"/>
    </xf>
    <xf numFmtId="0" fontId="4" fillId="0" borderId="23" xfId="1" applyFont="1" applyBorder="1"/>
    <xf numFmtId="2" fontId="7" fillId="0" borderId="23" xfId="1" applyNumberFormat="1" applyFont="1" applyBorder="1"/>
    <xf numFmtId="2" fontId="5" fillId="0" borderId="23" xfId="1" applyNumberFormat="1" applyFont="1" applyBorder="1" applyAlignment="1">
      <alignment horizontal="center"/>
    </xf>
    <xf numFmtId="165" fontId="5" fillId="0" borderId="24" xfId="1" applyNumberFormat="1" applyFont="1" applyBorder="1" applyAlignment="1">
      <alignment horizontal="center"/>
    </xf>
    <xf numFmtId="165" fontId="5" fillId="0" borderId="25" xfId="1" applyNumberFormat="1" applyFont="1" applyBorder="1" applyAlignment="1">
      <alignment horizontal="center"/>
    </xf>
    <xf numFmtId="165" fontId="5" fillId="0" borderId="1" xfId="1" applyNumberFormat="1" applyFont="1" applyBorder="1" applyAlignment="1">
      <alignment horizontal="center"/>
    </xf>
    <xf numFmtId="165" fontId="5" fillId="0" borderId="18" xfId="1" applyNumberFormat="1" applyFont="1" applyBorder="1" applyAlignment="1">
      <alignment horizontal="center"/>
    </xf>
    <xf numFmtId="165" fontId="5" fillId="0" borderId="19" xfId="1" applyNumberFormat="1" applyFont="1" applyBorder="1" applyAlignment="1">
      <alignment horizontal="center"/>
    </xf>
    <xf numFmtId="165" fontId="5" fillId="0" borderId="0" xfId="1" applyNumberFormat="1" applyFont="1" applyAlignment="1">
      <alignment horizontal="center"/>
    </xf>
    <xf numFmtId="165" fontId="5" fillId="0" borderId="4" xfId="1" applyNumberFormat="1" applyFont="1" applyBorder="1" applyAlignment="1">
      <alignment horizontal="center"/>
    </xf>
    <xf numFmtId="2" fontId="5" fillId="0" borderId="24" xfId="1" applyNumberFormat="1" applyFont="1" applyBorder="1" applyAlignment="1">
      <alignment horizontal="center"/>
    </xf>
    <xf numFmtId="2" fontId="5" fillId="0" borderId="25" xfId="1" applyNumberFormat="1" applyFont="1" applyBorder="1" applyAlignment="1">
      <alignment horizontal="center"/>
    </xf>
    <xf numFmtId="2" fontId="5" fillId="0" borderId="3" xfId="1" applyNumberFormat="1" applyFont="1" applyBorder="1" applyAlignment="1">
      <alignment horizontal="center"/>
    </xf>
    <xf numFmtId="2" fontId="5" fillId="0" borderId="1" xfId="1" applyNumberFormat="1" applyFont="1" applyBorder="1" applyAlignment="1">
      <alignment horizontal="center"/>
    </xf>
    <xf numFmtId="2" fontId="5" fillId="0" borderId="17" xfId="1" applyNumberFormat="1" applyFont="1" applyBorder="1"/>
    <xf numFmtId="2" fontId="5" fillId="0" borderId="31" xfId="1" applyNumberFormat="1" applyFont="1" applyBorder="1" applyAlignment="1">
      <alignment horizontal="center"/>
    </xf>
    <xf numFmtId="17" fontId="5" fillId="0" borderId="0" xfId="1" applyNumberFormat="1" applyFont="1"/>
    <xf numFmtId="2" fontId="5" fillId="0" borderId="0" xfId="1" applyNumberFormat="1" applyFont="1"/>
    <xf numFmtId="165" fontId="5" fillId="0" borderId="0" xfId="1" applyNumberFormat="1" applyFont="1" applyAlignment="1">
      <alignment horizontal="center" wrapText="1"/>
    </xf>
    <xf numFmtId="0" fontId="5" fillId="0" borderId="0" xfId="1" applyFont="1"/>
    <xf numFmtId="0" fontId="1" fillId="0" borderId="26" xfId="0" applyFont="1" applyBorder="1" applyAlignment="1">
      <alignment horizontal="center" vertical="top" wrapText="1"/>
    </xf>
    <xf numFmtId="165" fontId="0" fillId="0" borderId="10" xfId="0" applyNumberFormat="1" applyBorder="1"/>
    <xf numFmtId="165" fontId="0" fillId="0" borderId="9" xfId="0" applyNumberFormat="1" applyBorder="1"/>
    <xf numFmtId="165" fontId="0" fillId="0" borderId="0" xfId="0" applyNumberFormat="1"/>
    <xf numFmtId="165" fontId="0" fillId="0" borderId="8" xfId="0" applyNumberFormat="1" applyBorder="1"/>
    <xf numFmtId="165" fontId="0" fillId="0" borderId="11" xfId="0" applyNumberFormat="1" applyBorder="1"/>
    <xf numFmtId="165" fontId="0" fillId="0" borderId="12" xfId="0" applyNumberFormat="1" applyBorder="1"/>
    <xf numFmtId="165" fontId="1" fillId="0" borderId="10" xfId="0" applyNumberFormat="1" applyFont="1" applyBorder="1"/>
    <xf numFmtId="165" fontId="1" fillId="0" borderId="0" xfId="0" applyNumberFormat="1" applyFont="1"/>
    <xf numFmtId="165" fontId="2" fillId="0" borderId="0" xfId="0" applyNumberFormat="1" applyFont="1" applyAlignment="1">
      <alignment horizontal="left"/>
    </xf>
    <xf numFmtId="165" fontId="1" fillId="0" borderId="26" xfId="0" applyNumberFormat="1" applyFont="1" applyBorder="1"/>
    <xf numFmtId="165" fontId="0" fillId="0" borderId="26" xfId="0" applyNumberFormat="1" applyBorder="1"/>
    <xf numFmtId="165" fontId="0" fillId="0" borderId="2" xfId="0" applyNumberFormat="1" applyBorder="1"/>
    <xf numFmtId="165" fontId="0" fillId="0" borderId="6" xfId="0" applyNumberFormat="1" applyBorder="1"/>
    <xf numFmtId="165" fontId="1" fillId="0" borderId="26" xfId="0" applyNumberFormat="1" applyFont="1" applyBorder="1" applyAlignment="1">
      <alignment horizontal="center"/>
    </xf>
    <xf numFmtId="165" fontId="1" fillId="0" borderId="0" xfId="0" applyNumberFormat="1" applyFont="1" applyAlignment="1">
      <alignment horizontal="center"/>
    </xf>
    <xf numFmtId="2" fontId="5" fillId="0" borderId="34" xfId="1" applyNumberFormat="1" applyFont="1" applyBorder="1" applyAlignment="1">
      <alignment horizontal="center"/>
    </xf>
    <xf numFmtId="165" fontId="0" fillId="0" borderId="0" xfId="0" applyNumberFormat="1" applyAlignment="1">
      <alignment horizontal="right"/>
    </xf>
    <xf numFmtId="165" fontId="0" fillId="0" borderId="26" xfId="0" applyNumberFormat="1" applyBorder="1" applyAlignment="1">
      <alignment horizontal="right"/>
    </xf>
    <xf numFmtId="165" fontId="0" fillId="0" borderId="10" xfId="0" applyNumberFormat="1" applyBorder="1" applyAlignment="1">
      <alignment horizontal="right"/>
    </xf>
    <xf numFmtId="2" fontId="5" fillId="0" borderId="10" xfId="1" applyNumberFormat="1" applyFont="1" applyBorder="1" applyAlignment="1">
      <alignment horizontal="center"/>
    </xf>
    <xf numFmtId="2" fontId="5" fillId="0" borderId="9" xfId="1" applyNumberFormat="1" applyFont="1" applyBorder="1" applyAlignment="1">
      <alignment horizontal="center"/>
    </xf>
    <xf numFmtId="165" fontId="5" fillId="0" borderId="26" xfId="1" applyNumberFormat="1" applyFont="1" applyBorder="1" applyAlignment="1">
      <alignment horizontal="center"/>
    </xf>
    <xf numFmtId="165" fontId="5" fillId="0" borderId="10" xfId="1" applyNumberFormat="1" applyFont="1" applyBorder="1" applyAlignment="1">
      <alignment horizontal="center"/>
    </xf>
    <xf numFmtId="2" fontId="5" fillId="0" borderId="26" xfId="1" applyNumberFormat="1" applyFont="1" applyBorder="1" applyAlignment="1">
      <alignment horizontal="center"/>
    </xf>
    <xf numFmtId="2" fontId="5" fillId="0" borderId="30" xfId="1" applyNumberFormat="1" applyFont="1" applyBorder="1" applyAlignment="1">
      <alignment horizontal="center"/>
    </xf>
    <xf numFmtId="17" fontId="5" fillId="0" borderId="17" xfId="1" applyNumberFormat="1" applyFont="1" applyBorder="1" applyAlignment="1">
      <alignment horizontal="right"/>
    </xf>
    <xf numFmtId="0" fontId="0" fillId="0" borderId="9" xfId="0" applyBorder="1"/>
    <xf numFmtId="17" fontId="5" fillId="0" borderId="20" xfId="1" applyNumberFormat="1" applyFont="1" applyBorder="1" applyAlignment="1">
      <alignment horizontal="right"/>
    </xf>
    <xf numFmtId="165" fontId="0" fillId="0" borderId="3" xfId="0" applyNumberFormat="1" applyBorder="1"/>
    <xf numFmtId="2" fontId="7" fillId="0" borderId="10" xfId="0" applyNumberFormat="1" applyFont="1" applyBorder="1" applyAlignment="1">
      <alignment horizontal="center"/>
    </xf>
    <xf numFmtId="165" fontId="2" fillId="0" borderId="10" xfId="0" applyNumberFormat="1" applyFont="1" applyBorder="1"/>
    <xf numFmtId="2" fontId="7" fillId="0" borderId="9" xfId="0" applyNumberFormat="1" applyFont="1" applyBorder="1" applyAlignment="1">
      <alignment horizontal="center"/>
    </xf>
    <xf numFmtId="2" fontId="5" fillId="0" borderId="7" xfId="1" applyNumberFormat="1" applyFont="1" applyBorder="1" applyAlignment="1">
      <alignment horizontal="center"/>
    </xf>
    <xf numFmtId="0" fontId="10" fillId="0" borderId="0" xfId="0" applyFont="1" applyAlignment="1">
      <alignment vertical="top" wrapText="1"/>
    </xf>
    <xf numFmtId="165" fontId="11" fillId="0" borderId="0" xfId="0" applyNumberFormat="1" applyFont="1"/>
    <xf numFmtId="165" fontId="2" fillId="0" borderId="9" xfId="0" applyNumberFormat="1" applyFont="1" applyBorder="1"/>
    <xf numFmtId="165" fontId="2" fillId="0" borderId="0" xfId="0" applyNumberFormat="1" applyFont="1"/>
    <xf numFmtId="165" fontId="2" fillId="0" borderId="26" xfId="0" applyNumberFormat="1" applyFont="1" applyBorder="1"/>
    <xf numFmtId="165" fontId="0" fillId="0" borderId="7" xfId="0" applyNumberFormat="1" applyBorder="1"/>
    <xf numFmtId="165" fontId="0" fillId="0" borderId="4" xfId="0" applyNumberFormat="1" applyBorder="1"/>
    <xf numFmtId="165" fontId="0" fillId="0" borderId="5" xfId="0" applyNumberFormat="1" applyBorder="1"/>
    <xf numFmtId="0" fontId="0" fillId="3" borderId="33" xfId="0" applyFill="1" applyBorder="1"/>
    <xf numFmtId="0" fontId="1" fillId="3" borderId="0" xfId="0" applyFont="1" applyFill="1" applyAlignment="1">
      <alignment horizontal="center"/>
    </xf>
    <xf numFmtId="0" fontId="1" fillId="3" borderId="6" xfId="0" applyFont="1" applyFill="1" applyBorder="1" applyAlignment="1">
      <alignment horizontal="center"/>
    </xf>
    <xf numFmtId="0" fontId="0" fillId="3" borderId="0" xfId="0" applyFill="1"/>
    <xf numFmtId="165" fontId="0" fillId="0" borderId="1" xfId="0" applyNumberFormat="1" applyBorder="1"/>
    <xf numFmtId="17" fontId="5" fillId="0" borderId="0" xfId="1" applyNumberFormat="1" applyFont="1" applyAlignment="1">
      <alignment wrapText="1"/>
    </xf>
    <xf numFmtId="0" fontId="4" fillId="0" borderId="17" xfId="1" applyFont="1" applyBorder="1" applyAlignment="1">
      <alignment wrapText="1"/>
    </xf>
    <xf numFmtId="0" fontId="0" fillId="0" borderId="6" xfId="0" applyBorder="1"/>
    <xf numFmtId="0" fontId="0" fillId="0" borderId="0" xfId="0" applyAlignment="1">
      <alignment horizontal="right"/>
    </xf>
    <xf numFmtId="2" fontId="0" fillId="0" borderId="0" xfId="11" applyNumberFormat="1" applyFont="1" applyBorder="1"/>
    <xf numFmtId="165" fontId="16" fillId="0" borderId="26" xfId="0" applyNumberFormat="1" applyFont="1" applyBorder="1"/>
    <xf numFmtId="165" fontId="16" fillId="0" borderId="10" xfId="0" applyNumberFormat="1" applyFont="1" applyBorder="1"/>
    <xf numFmtId="0" fontId="0" fillId="0" borderId="7" xfId="0" applyBorder="1"/>
    <xf numFmtId="2" fontId="5" fillId="0" borderId="20" xfId="1" applyNumberFormat="1" applyFont="1" applyBorder="1"/>
    <xf numFmtId="0" fontId="0" fillId="0" borderId="35" xfId="0" applyBorder="1"/>
    <xf numFmtId="0" fontId="16" fillId="0" borderId="0" xfId="0" applyFont="1"/>
    <xf numFmtId="2" fontId="17" fillId="0" borderId="0" xfId="1" applyNumberFormat="1" applyFont="1" applyAlignment="1">
      <alignment horizontal="center"/>
    </xf>
    <xf numFmtId="165" fontId="17" fillId="0" borderId="0" xfId="1" applyNumberFormat="1" applyFont="1" applyAlignment="1">
      <alignment horizontal="center"/>
    </xf>
    <xf numFmtId="0" fontId="17" fillId="0" borderId="0" xfId="1" applyFont="1" applyAlignment="1">
      <alignment horizontal="center"/>
    </xf>
    <xf numFmtId="165" fontId="0" fillId="0" borderId="8" xfId="0" applyNumberFormat="1" applyBorder="1" applyAlignment="1">
      <alignment horizontal="right"/>
    </xf>
    <xf numFmtId="2" fontId="17" fillId="0" borderId="4" xfId="1" applyNumberFormat="1" applyFont="1" applyBorder="1" applyAlignment="1">
      <alignment horizontal="center"/>
    </xf>
    <xf numFmtId="0" fontId="2" fillId="0" borderId="0" xfId="0" applyFont="1"/>
    <xf numFmtId="0" fontId="12" fillId="0" borderId="26" xfId="0" applyFont="1" applyBorder="1" applyAlignment="1">
      <alignment horizontal="center" vertical="top" wrapText="1"/>
    </xf>
    <xf numFmtId="165" fontId="2" fillId="0" borderId="3" xfId="0" applyNumberFormat="1" applyFont="1" applyBorder="1"/>
    <xf numFmtId="165" fontId="2" fillId="0" borderId="8" xfId="0" applyNumberFormat="1" applyFont="1" applyBorder="1"/>
    <xf numFmtId="2" fontId="0" fillId="0" borderId="0" xfId="0" applyNumberFormat="1"/>
    <xf numFmtId="2" fontId="5" fillId="0" borderId="0" xfId="0" applyNumberFormat="1" applyFont="1" applyAlignment="1">
      <alignment horizontal="center"/>
    </xf>
    <xf numFmtId="2" fontId="5" fillId="0" borderId="8" xfId="0" applyNumberFormat="1" applyFont="1" applyBorder="1" applyAlignment="1">
      <alignment horizontal="center"/>
    </xf>
    <xf numFmtId="2" fontId="5" fillId="0" borderId="7" xfId="0" applyNumberFormat="1" applyFont="1" applyBorder="1" applyAlignment="1">
      <alignment horizontal="center"/>
    </xf>
    <xf numFmtId="165" fontId="2" fillId="0" borderId="10" xfId="0" applyNumberFormat="1" applyFont="1" applyBorder="1" applyAlignment="1">
      <alignment horizontal="left"/>
    </xf>
    <xf numFmtId="0" fontId="0" fillId="0" borderId="0" xfId="0" quotePrefix="1" applyAlignment="1">
      <alignment horizontal="right"/>
    </xf>
    <xf numFmtId="0" fontId="0" fillId="0" borderId="10" xfId="0" quotePrefix="1" applyBorder="1" applyAlignment="1">
      <alignment horizontal="right"/>
    </xf>
    <xf numFmtId="0" fontId="0" fillId="0" borderId="9" xfId="0" quotePrefix="1" applyBorder="1" applyAlignment="1">
      <alignment horizontal="right"/>
    </xf>
    <xf numFmtId="2" fontId="7" fillId="0" borderId="4" xfId="1" applyNumberFormat="1" applyFont="1" applyBorder="1" applyAlignment="1">
      <alignment horizontal="center"/>
    </xf>
    <xf numFmtId="2" fontId="7" fillId="0" borderId="10" xfId="1" applyNumberFormat="1" applyFont="1" applyBorder="1" applyAlignment="1">
      <alignment horizontal="center"/>
    </xf>
    <xf numFmtId="165" fontId="7" fillId="0" borderId="1" xfId="1" applyNumberFormat="1" applyFont="1" applyBorder="1" applyAlignment="1">
      <alignment horizontal="center"/>
    </xf>
    <xf numFmtId="165" fontId="7" fillId="0" borderId="4" xfId="1" applyNumberFormat="1" applyFont="1" applyBorder="1" applyAlignment="1">
      <alignment horizontal="center"/>
    </xf>
    <xf numFmtId="2" fontId="7" fillId="0" borderId="5" xfId="1" applyNumberFormat="1" applyFont="1" applyBorder="1" applyAlignment="1">
      <alignment horizontal="center"/>
    </xf>
    <xf numFmtId="2" fontId="7" fillId="0" borderId="1" xfId="1" applyNumberFormat="1" applyFont="1" applyBorder="1" applyAlignment="1">
      <alignment horizontal="center"/>
    </xf>
    <xf numFmtId="2" fontId="7" fillId="0" borderId="9" xfId="1" applyNumberFormat="1" applyFont="1" applyBorder="1" applyAlignment="1">
      <alignment horizontal="center"/>
    </xf>
    <xf numFmtId="0" fontId="0" fillId="4" borderId="0" xfId="0" applyFill="1"/>
    <xf numFmtId="2" fontId="0" fillId="0" borderId="9" xfId="0" applyNumberFormat="1" applyBorder="1"/>
    <xf numFmtId="2" fontId="0" fillId="0" borderId="10" xfId="0" applyNumberFormat="1" applyBorder="1"/>
    <xf numFmtId="165" fontId="0" fillId="0" borderId="9" xfId="0" applyNumberFormat="1" applyBorder="1" applyAlignment="1">
      <alignment horizontal="right"/>
    </xf>
    <xf numFmtId="165" fontId="0" fillId="0" borderId="3" xfId="0" applyNumberFormat="1" applyBorder="1" applyAlignment="1">
      <alignment horizontal="right"/>
    </xf>
    <xf numFmtId="0" fontId="1" fillId="0" borderId="33" xfId="0" applyFont="1" applyBorder="1" applyAlignment="1">
      <alignment horizontal="center"/>
    </xf>
    <xf numFmtId="0" fontId="0" fillId="0" borderId="3" xfId="0" applyBorder="1"/>
    <xf numFmtId="165" fontId="16" fillId="0" borderId="0" xfId="0" applyNumberFormat="1" applyFont="1"/>
    <xf numFmtId="0" fontId="0" fillId="3" borderId="7" xfId="0" applyFill="1" applyBorder="1"/>
    <xf numFmtId="165" fontId="0" fillId="0" borderId="10" xfId="0" quotePrefix="1" applyNumberFormat="1" applyBorder="1" applyAlignment="1">
      <alignment horizontal="right"/>
    </xf>
    <xf numFmtId="165" fontId="7" fillId="0" borderId="17" xfId="1" applyNumberFormat="1" applyFont="1" applyBorder="1" applyAlignment="1">
      <alignment horizontal="center"/>
    </xf>
    <xf numFmtId="165" fontId="7" fillId="0" borderId="17" xfId="1" applyNumberFormat="1" applyFont="1" applyBorder="1"/>
    <xf numFmtId="165" fontId="7" fillId="0" borderId="20" xfId="1" applyNumberFormat="1" applyFont="1" applyBorder="1"/>
    <xf numFmtId="165" fontId="7" fillId="0" borderId="27" xfId="1" applyNumberFormat="1" applyFont="1" applyBorder="1"/>
    <xf numFmtId="165" fontId="7" fillId="0" borderId="28" xfId="1" applyNumberFormat="1" applyFont="1" applyBorder="1" applyAlignment="1">
      <alignment horizontal="center"/>
    </xf>
    <xf numFmtId="165" fontId="7" fillId="0" borderId="28" xfId="1" applyNumberFormat="1" applyFont="1" applyBorder="1"/>
    <xf numFmtId="165" fontId="7" fillId="0" borderId="29" xfId="1" applyNumberFormat="1" applyFont="1" applyBorder="1"/>
    <xf numFmtId="165" fontId="0" fillId="0" borderId="6" xfId="0" applyNumberFormat="1" applyBorder="1" applyAlignment="1">
      <alignment horizontal="right"/>
    </xf>
    <xf numFmtId="165" fontId="0" fillId="0" borderId="2" xfId="0" applyNumberFormat="1" applyBorder="1" applyAlignment="1">
      <alignment horizontal="right"/>
    </xf>
    <xf numFmtId="165" fontId="0" fillId="0" borderId="0" xfId="0" applyNumberFormat="1" applyAlignment="1">
      <alignment horizontal="center"/>
    </xf>
    <xf numFmtId="165" fontId="0" fillId="0" borderId="6" xfId="0" applyNumberFormat="1" applyBorder="1" applyAlignment="1">
      <alignment horizontal="center"/>
    </xf>
    <xf numFmtId="0" fontId="0" fillId="0" borderId="10" xfId="0" applyFont="1" applyFill="1" applyBorder="1"/>
    <xf numFmtId="0" fontId="0" fillId="0" borderId="0" xfId="0" applyFont="1" applyBorder="1"/>
    <xf numFmtId="0" fontId="0" fillId="0" borderId="6" xfId="0" applyFont="1" applyBorder="1"/>
    <xf numFmtId="0" fontId="0" fillId="0" borderId="0" xfId="0" applyFont="1" applyFill="1" applyBorder="1"/>
    <xf numFmtId="165" fontId="0" fillId="0" borderId="0" xfId="0" applyNumberFormat="1" applyFont="1" applyBorder="1"/>
    <xf numFmtId="165" fontId="0" fillId="0" borderId="0" xfId="0" applyNumberFormat="1" applyFont="1" applyFill="1" applyBorder="1"/>
    <xf numFmtId="0" fontId="0" fillId="0" borderId="0" xfId="0" applyFont="1" applyBorder="1"/>
    <xf numFmtId="0" fontId="0" fillId="0" borderId="10" xfId="0" applyFont="1" applyBorder="1"/>
    <xf numFmtId="0" fontId="0" fillId="0" borderId="9" xfId="0" applyFont="1" applyBorder="1"/>
    <xf numFmtId="0" fontId="0" fillId="0" borderId="0" xfId="0" applyFont="1" applyFill="1" applyBorder="1"/>
    <xf numFmtId="165" fontId="0" fillId="0" borderId="0" xfId="0" applyNumberFormat="1" applyFont="1" applyBorder="1"/>
    <xf numFmtId="165" fontId="0" fillId="0" borderId="10" xfId="0" applyNumberFormat="1" applyFont="1" applyBorder="1"/>
    <xf numFmtId="0" fontId="0" fillId="0" borderId="8" xfId="0" applyFont="1" applyFill="1" applyBorder="1"/>
    <xf numFmtId="0" fontId="0" fillId="0" borderId="10" xfId="0" applyBorder="1"/>
    <xf numFmtId="0" fontId="0" fillId="0" borderId="10" xfId="0" applyBorder="1"/>
    <xf numFmtId="0" fontId="0" fillId="0" borderId="10" xfId="0" applyBorder="1"/>
    <xf numFmtId="0" fontId="0" fillId="0" borderId="8" xfId="0" applyBorder="1"/>
    <xf numFmtId="0" fontId="0" fillId="0" borderId="0" xfId="0"/>
    <xf numFmtId="0" fontId="0" fillId="0" borderId="10" xfId="0" applyFont="1" applyBorder="1"/>
    <xf numFmtId="0" fontId="0" fillId="0" borderId="8" xfId="0" applyFont="1" applyBorder="1"/>
    <xf numFmtId="0" fontId="0" fillId="0" borderId="10" xfId="0" applyFont="1" applyBorder="1"/>
    <xf numFmtId="165" fontId="2" fillId="0" borderId="4" xfId="0" applyNumberFormat="1" applyFont="1" applyBorder="1"/>
    <xf numFmtId="165" fontId="2" fillId="0" borderId="5" xfId="0" applyNumberFormat="1" applyFont="1" applyBorder="1"/>
    <xf numFmtId="0" fontId="2" fillId="0" borderId="8" xfId="0" applyFont="1" applyBorder="1"/>
    <xf numFmtId="165" fontId="2" fillId="0" borderId="8" xfId="0" quotePrefix="1" applyNumberFormat="1" applyFont="1" applyBorder="1" applyAlignment="1">
      <alignment horizontal="right"/>
    </xf>
    <xf numFmtId="165" fontId="2" fillId="0" borderId="7" xfId="0" applyNumberFormat="1" applyFont="1" applyBorder="1"/>
    <xf numFmtId="165" fontId="0" fillId="0" borderId="1" xfId="0" applyNumberFormat="1" applyBorder="1" applyAlignment="1">
      <alignment horizontal="right"/>
    </xf>
    <xf numFmtId="165" fontId="0" fillId="0" borderId="4" xfId="0" applyNumberFormat="1" applyBorder="1" applyAlignment="1">
      <alignment horizontal="right"/>
    </xf>
    <xf numFmtId="0" fontId="0" fillId="0" borderId="0" xfId="0" applyBorder="1"/>
    <xf numFmtId="0" fontId="0" fillId="0" borderId="10" xfId="0" applyFont="1" applyBorder="1"/>
    <xf numFmtId="0" fontId="0" fillId="0" borderId="9" xfId="0" applyFont="1" applyBorder="1"/>
    <xf numFmtId="0" fontId="0" fillId="0" borderId="0" xfId="0" applyFont="1" applyBorder="1"/>
    <xf numFmtId="0" fontId="0" fillId="0" borderId="6" xfId="0" applyFont="1" applyBorder="1"/>
    <xf numFmtId="0" fontId="0" fillId="0" borderId="0" xfId="0" applyFont="1" applyFill="1" applyBorder="1"/>
    <xf numFmtId="0" fontId="0" fillId="0" borderId="0" xfId="0" applyFont="1" applyBorder="1"/>
    <xf numFmtId="0" fontId="0" fillId="0" borderId="6" xfId="0" applyFont="1" applyBorder="1"/>
    <xf numFmtId="0" fontId="0" fillId="0" borderId="0" xfId="0" applyFont="1" applyFill="1" applyBorder="1"/>
    <xf numFmtId="0" fontId="0" fillId="0" borderId="10" xfId="0" applyFont="1" applyBorder="1"/>
    <xf numFmtId="0" fontId="0" fillId="0" borderId="9" xfId="0" applyFont="1" applyBorder="1"/>
    <xf numFmtId="0" fontId="0" fillId="0" borderId="0" xfId="0" applyFont="1" applyBorder="1"/>
    <xf numFmtId="0" fontId="0" fillId="0" borderId="6" xfId="0" applyFont="1" applyBorder="1"/>
    <xf numFmtId="0" fontId="0" fillId="0" borderId="0" xfId="0"/>
    <xf numFmtId="0" fontId="0" fillId="0" borderId="4" xfId="0" applyFont="1" applyBorder="1"/>
    <xf numFmtId="0" fontId="0" fillId="0" borderId="5" xfId="0" applyFont="1" applyBorder="1"/>
    <xf numFmtId="0" fontId="0" fillId="2" borderId="0" xfId="0" applyFill="1"/>
    <xf numFmtId="0" fontId="2" fillId="2" borderId="0" xfId="0" applyFont="1" applyFill="1" applyAlignment="1">
      <alignment horizontal="left"/>
    </xf>
    <xf numFmtId="0" fontId="1" fillId="0" borderId="8"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0" xfId="0" applyFont="1" applyAlignment="1">
      <alignment horizontal="center"/>
    </xf>
  </cellXfs>
  <cellStyles count="14">
    <cellStyle name="=C:\WINNT35\SYSTEM32\COMMAND.COM" xfId="13" xr:uid="{D3A84583-7779-4BE5-8D84-A24CBAB7A5AC}"/>
    <cellStyle name="Comma 2" xfId="7" xr:uid="{00000000-0005-0000-0000-000000000000}"/>
    <cellStyle name="Comma 3" xfId="6" xr:uid="{00000000-0005-0000-0000-000001000000}"/>
    <cellStyle name="Hyperlink 2" xfId="5" xr:uid="{00000000-0005-0000-0000-000002000000}"/>
    <cellStyle name="Normal" xfId="0" builtinId="0"/>
    <cellStyle name="Normal 2" xfId="1" xr:uid="{00000000-0005-0000-0000-000004000000}"/>
    <cellStyle name="Normal 2 2" xfId="8" xr:uid="{00000000-0005-0000-0000-000005000000}"/>
    <cellStyle name="Normal 2 3" xfId="10" xr:uid="{A62F9B26-B183-4277-82BE-4D2285C3982F}"/>
    <cellStyle name="Normal 3" xfId="2" xr:uid="{00000000-0005-0000-0000-000006000000}"/>
    <cellStyle name="Normal 3 2" xfId="9" xr:uid="{D14C9FCC-0082-455E-81DE-60B0A308A4F5}"/>
    <cellStyle name="Normal 4" xfId="3" xr:uid="{00000000-0005-0000-0000-000007000000}"/>
    <cellStyle name="Normal 5" xfId="4" xr:uid="{00000000-0005-0000-0000-000008000000}"/>
    <cellStyle name="Percent" xfId="11" builtinId="5"/>
    <cellStyle name="Percent 2" xfId="12" xr:uid="{C3382032-645A-44A7-9841-BD9D589D2F55}"/>
  </cellStyles>
  <dxfs count="0"/>
  <tableStyles count="1" defaultTableStyle="TableStyleMedium2" defaultPivotStyle="PivotStyleLight16">
    <tableStyle name="Invisible" pivot="0" table="0" count="0" xr9:uid="{E8D93206-107F-4E3D-ABD5-5A0BF9CAC2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AC38"/>
  <sheetViews>
    <sheetView tabSelected="1" view="pageBreakPreview" zoomScale="80" zoomScaleNormal="100" zoomScaleSheetLayoutView="80" workbookViewId="0">
      <pane xSplit="1" ySplit="6" topLeftCell="H7" activePane="bottomRight" state="frozen"/>
      <selection pane="topRight" activeCell="B1" sqref="B1"/>
      <selection pane="bottomLeft" activeCell="A7" sqref="A7"/>
      <selection pane="bottomRight" activeCell="V17" sqref="V17"/>
    </sheetView>
  </sheetViews>
  <sheetFormatPr defaultRowHeight="15" outlineLevelCol="1" x14ac:dyDescent="0.25"/>
  <cols>
    <col min="1" max="1" width="48.7109375" customWidth="1"/>
    <col min="12" max="14" width="0" hidden="1" customWidth="1" outlineLevel="1"/>
    <col min="15" max="15" width="3.28515625" customWidth="1" collapsed="1"/>
    <col min="17" max="19" width="9.5703125" customWidth="1"/>
    <col min="20" max="22" width="9.5703125" bestFit="1" customWidth="1"/>
    <col min="26" max="28" width="0" hidden="1" customWidth="1" outlineLevel="1"/>
    <col min="29" max="29" width="9.140625" collapsed="1"/>
  </cols>
  <sheetData>
    <row r="3" spans="1:28" x14ac:dyDescent="0.25">
      <c r="A3" s="1" t="s">
        <v>0</v>
      </c>
    </row>
    <row r="4" spans="1:28" x14ac:dyDescent="0.25">
      <c r="A4" s="2"/>
      <c r="B4" s="214" t="s">
        <v>1</v>
      </c>
      <c r="C4" s="215"/>
      <c r="D4" s="215"/>
      <c r="E4" s="215"/>
      <c r="F4" s="215"/>
      <c r="G4" s="215"/>
      <c r="H4" s="215"/>
      <c r="I4" s="215"/>
      <c r="J4" s="215"/>
      <c r="K4" s="215"/>
      <c r="L4" s="151"/>
      <c r="M4" s="151"/>
      <c r="N4" s="151"/>
      <c r="O4" s="106"/>
      <c r="P4" s="214" t="s">
        <v>2</v>
      </c>
      <c r="Q4" s="215"/>
      <c r="R4" s="215"/>
      <c r="S4" s="215"/>
      <c r="T4" s="215"/>
      <c r="U4" s="215"/>
      <c r="V4" s="215"/>
      <c r="W4" s="215"/>
      <c r="X4" s="215"/>
      <c r="Y4" s="215"/>
      <c r="Z4" s="215"/>
      <c r="AA4" s="215"/>
      <c r="AB4" s="215"/>
    </row>
    <row r="5" spans="1:28" x14ac:dyDescent="0.25">
      <c r="A5" s="3"/>
      <c r="B5" s="10">
        <v>2023</v>
      </c>
      <c r="C5" s="216">
        <v>2024</v>
      </c>
      <c r="D5" s="216"/>
      <c r="E5" s="213"/>
      <c r="F5" s="216">
        <v>2025</v>
      </c>
      <c r="G5" s="216"/>
      <c r="H5" s="213"/>
      <c r="I5" s="216">
        <v>2026</v>
      </c>
      <c r="J5" s="216"/>
      <c r="K5" s="213"/>
      <c r="L5" s="216">
        <v>2027</v>
      </c>
      <c r="M5" s="216"/>
      <c r="N5" s="213"/>
      <c r="O5" s="107"/>
      <c r="P5" s="10">
        <f>B5</f>
        <v>2023</v>
      </c>
      <c r="Q5" s="213">
        <f>C5</f>
        <v>2024</v>
      </c>
      <c r="R5" s="213"/>
      <c r="S5" s="213"/>
      <c r="T5" s="213">
        <f>F5</f>
        <v>2025</v>
      </c>
      <c r="U5" s="213"/>
      <c r="V5" s="213"/>
      <c r="W5" s="213">
        <f>I5</f>
        <v>2026</v>
      </c>
      <c r="X5" s="213"/>
      <c r="Y5" s="213"/>
      <c r="Z5" s="213">
        <f>L5</f>
        <v>2027</v>
      </c>
      <c r="AA5" s="213"/>
      <c r="AB5" s="213"/>
    </row>
    <row r="6" spans="1:28" x14ac:dyDescent="0.25">
      <c r="A6" s="3"/>
      <c r="B6" s="13"/>
      <c r="C6" s="14" t="s">
        <v>25</v>
      </c>
      <c r="D6" s="4" t="s">
        <v>26</v>
      </c>
      <c r="E6" s="5" t="s">
        <v>27</v>
      </c>
      <c r="F6" s="14" t="s">
        <v>25</v>
      </c>
      <c r="G6" s="4" t="s">
        <v>26</v>
      </c>
      <c r="H6" s="5" t="s">
        <v>27</v>
      </c>
      <c r="I6" s="14" t="s">
        <v>25</v>
      </c>
      <c r="J6" s="4" t="s">
        <v>26</v>
      </c>
      <c r="K6" s="5" t="s">
        <v>27</v>
      </c>
      <c r="L6" s="14" t="s">
        <v>25</v>
      </c>
      <c r="M6" s="4" t="s">
        <v>26</v>
      </c>
      <c r="N6" s="5" t="s">
        <v>27</v>
      </c>
      <c r="O6" s="108"/>
      <c r="P6" s="13"/>
      <c r="Q6" s="14" t="s">
        <v>25</v>
      </c>
      <c r="R6" s="4" t="s">
        <v>26</v>
      </c>
      <c r="S6" s="5" t="s">
        <v>27</v>
      </c>
      <c r="T6" s="14" t="s">
        <v>25</v>
      </c>
      <c r="U6" s="4" t="s">
        <v>26</v>
      </c>
      <c r="V6" s="5" t="s">
        <v>27</v>
      </c>
      <c r="W6" s="14" t="s">
        <v>25</v>
      </c>
      <c r="X6" s="4" t="s">
        <v>26</v>
      </c>
      <c r="Y6" s="5" t="s">
        <v>27</v>
      </c>
      <c r="Z6" s="14" t="s">
        <v>25</v>
      </c>
      <c r="AA6" s="4" t="s">
        <v>26</v>
      </c>
      <c r="AB6" s="5" t="s">
        <v>27</v>
      </c>
    </row>
    <row r="7" spans="1:28" x14ac:dyDescent="0.25">
      <c r="A7" s="3"/>
      <c r="B7" s="11"/>
      <c r="C7" s="12"/>
      <c r="E7" s="6"/>
      <c r="F7" s="12"/>
      <c r="H7" s="6"/>
      <c r="I7" s="120"/>
      <c r="K7" s="152"/>
      <c r="L7" s="69"/>
      <c r="O7" s="109"/>
      <c r="P7" s="11"/>
      <c r="Q7" s="12"/>
      <c r="S7" s="6"/>
      <c r="T7" s="12"/>
      <c r="V7" s="6"/>
      <c r="W7" s="120"/>
      <c r="Z7" s="120"/>
    </row>
    <row r="8" spans="1:28" x14ac:dyDescent="0.25">
      <c r="A8" s="7" t="s">
        <v>3</v>
      </c>
      <c r="B8" s="11"/>
      <c r="C8" s="12"/>
      <c r="E8" s="6"/>
      <c r="F8" s="12"/>
      <c r="H8" s="6"/>
      <c r="I8" s="12"/>
      <c r="K8" s="6"/>
      <c r="L8" s="69"/>
      <c r="O8" s="109"/>
      <c r="P8" s="11"/>
      <c r="Q8" s="12"/>
      <c r="S8" s="6"/>
      <c r="T8" s="12"/>
      <c r="V8" s="6"/>
      <c r="W8" s="12"/>
      <c r="Z8" s="12"/>
    </row>
    <row r="9" spans="1:28" x14ac:dyDescent="0.25">
      <c r="A9" s="3" t="s">
        <v>4</v>
      </c>
      <c r="B9" s="104">
        <v>0.5</v>
      </c>
      <c r="C9" s="69">
        <f>'Euro area'!B7</f>
        <v>0.75905170171944947</v>
      </c>
      <c r="D9" s="67">
        <f>'Euro area'!C7</f>
        <v>0.69509323644267873</v>
      </c>
      <c r="E9" s="68">
        <f>'Euro area'!D7</f>
        <v>0.87627757157599995</v>
      </c>
      <c r="F9" s="69">
        <f>'Euro area'!B44</f>
        <v>1.1939508350957724</v>
      </c>
      <c r="G9" s="67">
        <f>'Euro area'!C44</f>
        <v>1</v>
      </c>
      <c r="H9" s="68">
        <f>'Euro area'!D44</f>
        <v>1.54757482674</v>
      </c>
      <c r="I9" s="69">
        <f>'Euro area'!B76</f>
        <v>1.3273826966318663</v>
      </c>
      <c r="J9" s="67">
        <f>'Euro area'!C76</f>
        <v>1.1807328751399999</v>
      </c>
      <c r="K9" s="68">
        <f>'Euro area'!D76</f>
        <v>1.5</v>
      </c>
      <c r="L9" s="69"/>
      <c r="M9" s="67"/>
      <c r="N9" s="68"/>
      <c r="O9" s="109"/>
      <c r="P9" s="65">
        <v>1.3650178114822165</v>
      </c>
      <c r="Q9" s="69">
        <f>Belgium!$B7</f>
        <v>1.1560413802686826</v>
      </c>
      <c r="R9" s="67">
        <f>Belgium!$C7</f>
        <v>1.1000000000000001</v>
      </c>
      <c r="S9" s="68">
        <f>Belgium!$D7</f>
        <v>1.4225595528999999</v>
      </c>
      <c r="T9" s="69">
        <f>Belgium!$B44</f>
        <v>1.2267630993979195</v>
      </c>
      <c r="U9" s="67">
        <f>Belgium!$C44</f>
        <v>0.9</v>
      </c>
      <c r="V9" s="68">
        <f>Belgium!$D44</f>
        <v>1.8475887129599999</v>
      </c>
      <c r="W9" s="69">
        <f>Belgium!B76</f>
        <v>1.4693174453630655</v>
      </c>
      <c r="X9" s="67">
        <f>Belgium!C76</f>
        <v>1.3</v>
      </c>
      <c r="Y9" s="68">
        <f>Belgium!D76</f>
        <v>1.740165384199055</v>
      </c>
      <c r="Z9" s="69"/>
      <c r="AA9" s="67"/>
      <c r="AB9" s="68"/>
    </row>
    <row r="10" spans="1:28" x14ac:dyDescent="0.25">
      <c r="A10" s="3" t="s">
        <v>5</v>
      </c>
      <c r="B10" s="104">
        <v>0.7</v>
      </c>
      <c r="C10" s="69">
        <f>'Euro area'!B8</f>
        <v>0.8121883420019006</v>
      </c>
      <c r="D10" s="67">
        <f>'Euro area'!C8</f>
        <v>0.6955628624284671</v>
      </c>
      <c r="E10" s="68">
        <f>'Euro area'!D8</f>
        <v>1.1326194031900001</v>
      </c>
      <c r="F10" s="69">
        <f>'Euro area'!B45</f>
        <v>1.1514588117145856</v>
      </c>
      <c r="G10" s="67">
        <f>'Euro area'!C45</f>
        <v>1</v>
      </c>
      <c r="H10" s="68">
        <f>'Euro area'!D45</f>
        <v>1.51197497272</v>
      </c>
      <c r="I10" s="69">
        <f>'Euro area'!B77</f>
        <v>1.2264276235341844</v>
      </c>
      <c r="J10" s="67">
        <f>'Euro area'!C77</f>
        <v>0.88284207318399999</v>
      </c>
      <c r="K10" s="68">
        <f>'Euro area'!D77</f>
        <v>1.49165679595165</v>
      </c>
      <c r="L10" s="69"/>
      <c r="M10" s="67"/>
      <c r="N10" s="68"/>
      <c r="O10" s="109"/>
      <c r="P10" s="65">
        <v>1.4294921987816123</v>
      </c>
      <c r="Q10" s="69">
        <f>Belgium!$B8</f>
        <v>1.2440159917699225</v>
      </c>
      <c r="R10" s="67">
        <f>Belgium!$C8</f>
        <v>1</v>
      </c>
      <c r="S10" s="68">
        <f>Belgium!$D8</f>
        <v>1.7888105705941237</v>
      </c>
      <c r="T10" s="69">
        <f>Belgium!$B45</f>
        <v>1.3091365467914062</v>
      </c>
      <c r="U10" s="67">
        <f>Belgium!$C45</f>
        <v>1.050517468941492</v>
      </c>
      <c r="V10" s="68">
        <f>Belgium!$D45</f>
        <v>1.6</v>
      </c>
      <c r="W10" s="69">
        <f>Belgium!B77</f>
        <v>1.4361773993075362</v>
      </c>
      <c r="X10" s="67">
        <f>Belgium!C77</f>
        <v>1.2</v>
      </c>
      <c r="Y10" s="68">
        <f>Belgium!D77</f>
        <v>1.6</v>
      </c>
      <c r="Z10" s="69"/>
      <c r="AA10" s="67"/>
      <c r="AB10" s="68"/>
    </row>
    <row r="11" spans="1:28" x14ac:dyDescent="0.25">
      <c r="A11" s="3" t="s">
        <v>6</v>
      </c>
      <c r="B11" s="104">
        <v>1</v>
      </c>
      <c r="C11" s="69">
        <f>'Euro area'!B9</f>
        <v>1.5359866575379295</v>
      </c>
      <c r="D11" s="67">
        <f>'Euro area'!C9</f>
        <v>1.2</v>
      </c>
      <c r="E11" s="68">
        <f>'Euro area'!D9</f>
        <v>1.7</v>
      </c>
      <c r="F11" s="69">
        <f>'Euro area'!B46</f>
        <v>0.9660911774912655</v>
      </c>
      <c r="G11" s="67">
        <f>'Euro area'!C46</f>
        <v>0.6</v>
      </c>
      <c r="H11" s="68">
        <f>'Euro area'!D46</f>
        <v>1.3</v>
      </c>
      <c r="I11" s="69">
        <f>'Euro area'!B78</f>
        <v>0.86446257220970901</v>
      </c>
      <c r="J11" s="67">
        <f>'Euro area'!C78</f>
        <v>0.4</v>
      </c>
      <c r="K11" s="68">
        <f>'Euro area'!D78</f>
        <v>1.2</v>
      </c>
      <c r="L11" s="69"/>
      <c r="M11" s="67"/>
      <c r="N11" s="68"/>
      <c r="O11" s="109"/>
      <c r="P11" s="65">
        <v>1.5746113427354658</v>
      </c>
      <c r="Q11" s="69">
        <f>Belgium!$B9</f>
        <v>1.7742089194177768</v>
      </c>
      <c r="R11" s="67">
        <f>Belgium!$C9</f>
        <v>0.91308369352278707</v>
      </c>
      <c r="S11" s="68">
        <f>Belgium!$D9</f>
        <v>2.0102093172466695</v>
      </c>
      <c r="T11" s="69">
        <f>Belgium!$B46</f>
        <v>1.144176779915709</v>
      </c>
      <c r="U11" s="67">
        <f>Belgium!$C46</f>
        <v>0.8</v>
      </c>
      <c r="V11" s="68">
        <f>Belgium!$D46</f>
        <v>1.6</v>
      </c>
      <c r="W11" s="69">
        <f>Belgium!B78</f>
        <v>1.0396799783932509</v>
      </c>
      <c r="X11" s="67">
        <f>Belgium!C78</f>
        <v>0.5</v>
      </c>
      <c r="Y11" s="68">
        <f>Belgium!D78</f>
        <v>1.6</v>
      </c>
      <c r="Z11" s="69"/>
      <c r="AA11" s="67"/>
      <c r="AB11" s="68"/>
    </row>
    <row r="12" spans="1:28" x14ac:dyDescent="0.25">
      <c r="A12" s="3" t="s">
        <v>7</v>
      </c>
      <c r="B12" s="104">
        <v>1.2</v>
      </c>
      <c r="C12" s="69">
        <f>'Euro area'!B10</f>
        <v>-1.9177070944177701</v>
      </c>
      <c r="D12" s="67">
        <f>'Euro area'!C10</f>
        <v>-2.7</v>
      </c>
      <c r="E12" s="68">
        <f>'Euro area'!D10</f>
        <v>0.45538810470300001</v>
      </c>
      <c r="F12" s="69">
        <f>'Euro area'!B47</f>
        <v>0.90047074312669684</v>
      </c>
      <c r="G12" s="67">
        <f>'Euro area'!C47</f>
        <v>0.4</v>
      </c>
      <c r="H12" s="68">
        <f>'Euro area'!D47</f>
        <v>1.5396609664400001</v>
      </c>
      <c r="I12" s="69">
        <f>'Euro area'!B79</f>
        <v>2.0845907783186841</v>
      </c>
      <c r="J12" s="67">
        <f>'Euro area'!C79</f>
        <v>1.5</v>
      </c>
      <c r="K12" s="68">
        <f>'Euro area'!D79</f>
        <v>2.9751434091699558</v>
      </c>
      <c r="L12" s="69"/>
      <c r="M12" s="67"/>
      <c r="N12" s="68"/>
      <c r="O12" s="109"/>
      <c r="P12" s="65">
        <v>3.5731007419094629</v>
      </c>
      <c r="Q12" s="69">
        <f>Belgium!$B10</f>
        <v>1.0787198352585408</v>
      </c>
      <c r="R12" s="67">
        <f>Belgium!$C10</f>
        <v>-0.7</v>
      </c>
      <c r="S12" s="68">
        <f>Belgium!$D10</f>
        <v>2.1963728485632439</v>
      </c>
      <c r="T12" s="69">
        <f>Belgium!$B47</f>
        <v>2.4687474543459098</v>
      </c>
      <c r="U12" s="67">
        <f>Belgium!$C47</f>
        <v>1.3</v>
      </c>
      <c r="V12" s="68">
        <f>Belgium!$D47</f>
        <v>3.5</v>
      </c>
      <c r="W12" s="69">
        <f>Belgium!B79</f>
        <v>2.3344815405382069</v>
      </c>
      <c r="X12" s="67">
        <f>Belgium!C79</f>
        <v>1.4</v>
      </c>
      <c r="Y12" s="68">
        <f>Belgium!D79</f>
        <v>2.8430919109844632</v>
      </c>
      <c r="Z12" s="69"/>
      <c r="AA12" s="67"/>
      <c r="AB12" s="68"/>
    </row>
    <row r="13" spans="1:28" x14ac:dyDescent="0.25">
      <c r="A13" s="3" t="s">
        <v>8</v>
      </c>
      <c r="B13" s="104">
        <v>8.5</v>
      </c>
      <c r="C13" s="69">
        <f>'Euro area'!B11</f>
        <v>-1.09480025468887</v>
      </c>
      <c r="D13" s="67">
        <f>'Euro area'!C11</f>
        <v>-1.09480025468887</v>
      </c>
      <c r="E13" s="68">
        <f>'Euro area'!D11</f>
        <v>-1.09480025468887</v>
      </c>
      <c r="F13" s="69">
        <f>'Euro area'!B48</f>
        <v>1.1543748123938899</v>
      </c>
      <c r="G13" s="67">
        <f>'Euro area'!C48</f>
        <v>1.1543748123938899</v>
      </c>
      <c r="H13" s="68">
        <f>'Euro area'!D48</f>
        <v>1.1543748123938899</v>
      </c>
      <c r="I13" s="69">
        <f>'Euro area'!B80</f>
        <v>2.1552338175503198</v>
      </c>
      <c r="J13" s="67">
        <f>'Euro area'!C80</f>
        <v>2.1552338175503198</v>
      </c>
      <c r="K13" s="68">
        <f>'Euro area'!D80</f>
        <v>2.1552338175503198</v>
      </c>
      <c r="L13" s="69"/>
      <c r="M13" s="67"/>
      <c r="N13" s="68"/>
      <c r="O13" s="109"/>
      <c r="P13" s="65">
        <v>6.2713213644873145</v>
      </c>
      <c r="Q13" s="69">
        <f>Belgium!$B11</f>
        <v>6.2508449251481135</v>
      </c>
      <c r="R13" s="67">
        <f>Belgium!$C11</f>
        <v>1.6160897985406875</v>
      </c>
      <c r="S13" s="68">
        <f>Belgium!$D11</f>
        <v>9.6872899020517664</v>
      </c>
      <c r="T13" s="69">
        <f>Belgium!$B48</f>
        <v>0.7739763025777382</v>
      </c>
      <c r="U13" s="67">
        <f>Belgium!$C48</f>
        <v>-3.2733692880831722</v>
      </c>
      <c r="V13" s="68">
        <f>Belgium!$D48</f>
        <v>2.7692744983941253</v>
      </c>
      <c r="W13" s="69">
        <f>Belgium!B80</f>
        <v>1.6123791587584082</v>
      </c>
      <c r="X13" s="67">
        <f>Belgium!C80</f>
        <v>6.4247240491921431E-3</v>
      </c>
      <c r="Y13" s="68">
        <f>Belgium!D80</f>
        <v>2.843091910984441</v>
      </c>
      <c r="Z13" s="69"/>
      <c r="AA13" s="67"/>
      <c r="AB13" s="68"/>
    </row>
    <row r="14" spans="1:28" x14ac:dyDescent="0.25">
      <c r="A14" s="3" t="s">
        <v>9</v>
      </c>
      <c r="B14" s="104">
        <v>1.1000000000000001</v>
      </c>
      <c r="C14" s="69">
        <f>'Euro area'!B12</f>
        <v>6.4085915684700012E-2</v>
      </c>
      <c r="D14" s="67">
        <f>'Euro area'!C12</f>
        <v>6.4085915684700012E-2</v>
      </c>
      <c r="E14" s="68">
        <f>'Euro area'!D12</f>
        <v>6.4085915684700012E-2</v>
      </c>
      <c r="F14" s="69">
        <f>'Euro area'!B49</f>
        <v>1.4839421510696411</v>
      </c>
      <c r="G14" s="67">
        <f>'Euro area'!C49</f>
        <v>1.4839421510696411</v>
      </c>
      <c r="H14" s="68">
        <f>'Euro area'!D49</f>
        <v>1.4839421510696411</v>
      </c>
      <c r="I14" s="69">
        <f>'Euro area'!B81</f>
        <v>2.0832719802856445</v>
      </c>
      <c r="J14" s="67">
        <f>'Euro area'!C81</f>
        <v>2.0832719802856445</v>
      </c>
      <c r="K14" s="68">
        <f>'Euro area'!D81</f>
        <v>2.0832719802856445</v>
      </c>
      <c r="L14" s="69"/>
      <c r="M14" s="67"/>
      <c r="N14" s="68"/>
      <c r="O14" s="109"/>
      <c r="P14" s="65">
        <v>5.9761642245254043</v>
      </c>
      <c r="Q14" s="69">
        <f>Belgium!$B12</f>
        <v>1.2360778071781542</v>
      </c>
      <c r="R14" s="67">
        <f>Belgium!$C12</f>
        <v>-1.7</v>
      </c>
      <c r="S14" s="68">
        <f>Belgium!$D12</f>
        <v>3.1282214301719291</v>
      </c>
      <c r="T14" s="69">
        <f>Belgium!$B49</f>
        <v>2.8199477107619986</v>
      </c>
      <c r="U14" s="67">
        <f>Belgium!$C49</f>
        <v>1</v>
      </c>
      <c r="V14" s="68">
        <f>Belgium!$D49</f>
        <v>3.8</v>
      </c>
      <c r="W14" s="69">
        <f>Belgium!B81</f>
        <v>2.4979597371983093</v>
      </c>
      <c r="X14" s="67">
        <f>Belgium!C81</f>
        <v>1.3</v>
      </c>
      <c r="Y14" s="68">
        <f>Belgium!D81</f>
        <v>3</v>
      </c>
      <c r="Z14" s="69"/>
      <c r="AA14" s="67"/>
      <c r="AB14" s="68"/>
    </row>
    <row r="15" spans="1:28" x14ac:dyDescent="0.25">
      <c r="A15" s="3" t="s">
        <v>10</v>
      </c>
      <c r="B15" s="104">
        <v>-2.4</v>
      </c>
      <c r="C15" s="69">
        <f>'Euro area'!B13</f>
        <v>2.9985634652648603</v>
      </c>
      <c r="D15" s="67">
        <f>'Euro area'!C13</f>
        <v>0.4</v>
      </c>
      <c r="E15" s="68">
        <f>'Euro area'!D13</f>
        <v>5.5971269305297202</v>
      </c>
      <c r="F15" s="69">
        <f>'Euro area'!B50</f>
        <v>2.82701630696425</v>
      </c>
      <c r="G15" s="67">
        <f>'Euro area'!C50</f>
        <v>1.3</v>
      </c>
      <c r="H15" s="68">
        <f>'Euro area'!D50</f>
        <v>4.3540326139285002</v>
      </c>
      <c r="I15" s="69">
        <f>'Euro area'!B82</f>
        <v>2.0137824615490598</v>
      </c>
      <c r="J15" s="67">
        <f>'Euro area'!C82</f>
        <v>1.2</v>
      </c>
      <c r="K15" s="68">
        <f>'Euro area'!D82</f>
        <v>2.8275649230981199</v>
      </c>
      <c r="L15" s="69"/>
      <c r="M15" s="67"/>
      <c r="N15" s="68"/>
      <c r="O15" s="109"/>
      <c r="P15" s="65">
        <v>-5.7071843273576732</v>
      </c>
      <c r="Q15" s="69">
        <f>Belgium!$B13</f>
        <v>-1.6287316740662594</v>
      </c>
      <c r="R15" s="67">
        <f>Belgium!$C13</f>
        <v>-5.7293310577637202</v>
      </c>
      <c r="S15" s="68">
        <f>Belgium!$D13</f>
        <v>6.7144043614986826</v>
      </c>
      <c r="T15" s="69">
        <f>Belgium!$B50</f>
        <v>0.83499773882680628</v>
      </c>
      <c r="U15" s="67">
        <f>Belgium!$C50</f>
        <v>-0.1</v>
      </c>
      <c r="V15" s="68">
        <f>Belgium!$D50</f>
        <v>1.8314803402238233</v>
      </c>
      <c r="W15" s="69">
        <f>Belgium!B82</f>
        <v>2.0448523564427603</v>
      </c>
      <c r="X15" s="67">
        <f>Belgium!C82</f>
        <v>1.3</v>
      </c>
      <c r="Y15" s="68">
        <f>Belgium!D82</f>
        <v>2.8430919109844632</v>
      </c>
      <c r="Z15" s="69"/>
      <c r="AA15" s="67"/>
      <c r="AB15" s="68"/>
    </row>
    <row r="16" spans="1:28" x14ac:dyDescent="0.25">
      <c r="A16" s="3" t="s">
        <v>11</v>
      </c>
      <c r="B16" s="104">
        <v>-0.7</v>
      </c>
      <c r="C16" s="69">
        <f>'Euro area'!B14</f>
        <v>-0.457888086575446</v>
      </c>
      <c r="D16" s="67">
        <f>'Euro area'!C14</f>
        <v>-0.65</v>
      </c>
      <c r="E16" s="68">
        <f>'Euro area'!D14</f>
        <v>-0.1</v>
      </c>
      <c r="F16" s="69">
        <f>'Euro area'!B51</f>
        <v>2.037103458376277E-2</v>
      </c>
      <c r="G16" s="67">
        <f>'Euro area'!C51</f>
        <v>-0.17488965210474963</v>
      </c>
      <c r="H16" s="68">
        <f>'Euro area'!D51</f>
        <v>0.4</v>
      </c>
      <c r="I16" s="69">
        <f>'Euro area'!B83</f>
        <v>2.7678579589156998E-3</v>
      </c>
      <c r="J16" s="67">
        <f>'Euro area'!C83</f>
        <v>0</v>
      </c>
      <c r="K16" s="68">
        <f>'Euro area'!D83</f>
        <v>1.33454200149525E-2</v>
      </c>
      <c r="L16" s="69"/>
      <c r="M16" s="67"/>
      <c r="N16" s="68"/>
      <c r="O16" s="109"/>
      <c r="P16" s="65">
        <v>2.9814039426884875E-2</v>
      </c>
      <c r="Q16" s="69">
        <f>Belgium!$B14</f>
        <v>-0.51201011941216401</v>
      </c>
      <c r="R16" s="67">
        <f>Belgium!$C14</f>
        <v>-0.81633172059075965</v>
      </c>
      <c r="S16" s="68">
        <f>Belgium!$D14</f>
        <v>0.15628112352993934</v>
      </c>
      <c r="T16" s="69">
        <f>Belgium!$B51</f>
        <v>-0.11920334034480776</v>
      </c>
      <c r="U16" s="67">
        <f>Belgium!$C51</f>
        <v>-0.4</v>
      </c>
      <c r="V16" s="68">
        <f>Belgium!$D51</f>
        <v>0.1</v>
      </c>
      <c r="W16" s="69">
        <f>Belgium!B83</f>
        <v>-2.0647877099843077E-5</v>
      </c>
      <c r="X16" s="67">
        <f>Belgium!C83</f>
        <v>-6.1943631299529226E-5</v>
      </c>
      <c r="Y16" s="68">
        <f>Belgium!D83</f>
        <v>0</v>
      </c>
      <c r="Z16" s="69"/>
      <c r="AA16" s="67"/>
      <c r="AB16" s="68"/>
    </row>
    <row r="17" spans="1:28" x14ac:dyDescent="0.25">
      <c r="A17" s="3" t="s">
        <v>12</v>
      </c>
      <c r="B17" s="104">
        <v>-0.3</v>
      </c>
      <c r="C17" s="69">
        <f>'Euro area'!B15</f>
        <v>1.9393479411015766</v>
      </c>
      <c r="D17" s="67">
        <f>'Euro area'!C15</f>
        <v>1.2488484037010701</v>
      </c>
      <c r="E17" s="68">
        <f>'Euro area'!D15</f>
        <v>2.5371915555600002</v>
      </c>
      <c r="F17" s="69">
        <f>'Euro area'!B52</f>
        <v>2.8116633155162245</v>
      </c>
      <c r="G17" s="67">
        <f>'Euro area'!C52</f>
        <v>1.8764736484593536</v>
      </c>
      <c r="H17" s="68">
        <f>'Euro area'!D52</f>
        <v>3.8500675658499999</v>
      </c>
      <c r="I17" s="69">
        <f>'Euro area'!B84</f>
        <v>2.8389687337614848</v>
      </c>
      <c r="J17" s="67">
        <f>'Euro area'!C84</f>
        <v>2.0866995924126996</v>
      </c>
      <c r="K17" s="68">
        <f>'Euro area'!D84</f>
        <v>3.4</v>
      </c>
      <c r="L17" s="69"/>
      <c r="M17" s="67"/>
      <c r="N17" s="68"/>
      <c r="O17" s="109"/>
      <c r="P17" s="65">
        <v>-3.3098310242995255</v>
      </c>
      <c r="Q17" s="69">
        <f>Belgium!$B15</f>
        <v>-1.8761626083112419</v>
      </c>
      <c r="R17" s="67">
        <f>Belgium!$C15</f>
        <v>-2.1</v>
      </c>
      <c r="S17" s="68">
        <f>Belgium!$D15</f>
        <v>-1.1000000000000001</v>
      </c>
      <c r="T17" s="69">
        <f>Belgium!$B52</f>
        <v>1.5598937227109819</v>
      </c>
      <c r="U17" s="67">
        <f>Belgium!$C52</f>
        <v>0.93621594310107081</v>
      </c>
      <c r="V17" s="68">
        <f>Belgium!$D52</f>
        <v>2</v>
      </c>
      <c r="W17" s="69">
        <f>Belgium!B84</f>
        <v>2.3188271551770909</v>
      </c>
      <c r="X17" s="67">
        <f>Belgium!C84</f>
        <v>1.6</v>
      </c>
      <c r="Y17" s="68">
        <f>Belgium!D84</f>
        <v>2.6983249212754634</v>
      </c>
      <c r="Z17" s="69"/>
      <c r="AA17" s="67"/>
      <c r="AB17" s="68"/>
    </row>
    <row r="18" spans="1:28" x14ac:dyDescent="0.25">
      <c r="A18" s="3" t="s">
        <v>13</v>
      </c>
      <c r="B18" s="104">
        <v>-1.1000000000000001</v>
      </c>
      <c r="C18" s="69">
        <f>'Euro area'!B16</f>
        <v>0.11590427450280281</v>
      </c>
      <c r="D18" s="67">
        <f>'Euro area'!C16</f>
        <v>-0.34</v>
      </c>
      <c r="E18" s="68">
        <f>'Euro area'!D16</f>
        <v>2.6834548469000001</v>
      </c>
      <c r="F18" s="69">
        <f>'Euro area'!B53</f>
        <v>2.7665154017807265</v>
      </c>
      <c r="G18" s="67">
        <f>'Euro area'!C53</f>
        <v>2.1052957985480347</v>
      </c>
      <c r="H18" s="68">
        <f>'Euro area'!D53</f>
        <v>3.5526247211499999</v>
      </c>
      <c r="I18" s="69">
        <f>'Euro area'!B85</f>
        <v>3.032003584265464</v>
      </c>
      <c r="J18" s="67">
        <f>'Euro area'!C85</f>
        <v>2.4241590611104646</v>
      </c>
      <c r="K18" s="68">
        <f>'Euro area'!D85</f>
        <v>3.5</v>
      </c>
      <c r="L18" s="69"/>
      <c r="M18" s="67"/>
      <c r="N18" s="68"/>
      <c r="O18" s="109"/>
      <c r="P18" s="65">
        <v>-2.6184117667601203</v>
      </c>
      <c r="Q18" s="69">
        <f>Belgium!$B16</f>
        <v>-2.4498321635757381</v>
      </c>
      <c r="R18" s="67">
        <f>Belgium!$C16</f>
        <v>-2.8533396470993955</v>
      </c>
      <c r="S18" s="68">
        <f>Belgium!$D16</f>
        <v>-1.3580951785243101</v>
      </c>
      <c r="T18" s="69">
        <f>Belgium!$B53</f>
        <v>1.8359946448903</v>
      </c>
      <c r="U18" s="67">
        <f>Belgium!$C53</f>
        <v>1.1353824588567818</v>
      </c>
      <c r="V18" s="68">
        <f>Belgium!$D53</f>
        <v>2.5</v>
      </c>
      <c r="W18" s="69">
        <f>Belgium!B85</f>
        <v>2.4861277212199346</v>
      </c>
      <c r="X18" s="67">
        <f>Belgium!C85</f>
        <v>1.6</v>
      </c>
      <c r="Y18" s="68">
        <f>Belgium!D85</f>
        <v>2.9</v>
      </c>
      <c r="Z18" s="69"/>
      <c r="AA18" s="67"/>
      <c r="AB18" s="68"/>
    </row>
    <row r="19" spans="1:28" x14ac:dyDescent="0.25">
      <c r="A19" s="3" t="s">
        <v>14</v>
      </c>
      <c r="B19" s="104">
        <v>0.4</v>
      </c>
      <c r="C19" s="69">
        <f>'Euro area'!B17</f>
        <v>0.91481023659203142</v>
      </c>
      <c r="D19" s="67">
        <f>'Euro area'!C17</f>
        <v>2.3039526169700002E-2</v>
      </c>
      <c r="E19" s="68">
        <f>'Euro area'!D17</f>
        <v>1.2022855103189281</v>
      </c>
      <c r="F19" s="69">
        <f>'Euro area'!B54</f>
        <v>0.14890183297292697</v>
      </c>
      <c r="G19" s="67">
        <f>'Euro area'!C54</f>
        <v>-0.2</v>
      </c>
      <c r="H19" s="68">
        <f>'Euro area'!D54</f>
        <v>0.54336825943900902</v>
      </c>
      <c r="I19" s="69">
        <f>'Euro area'!B86</f>
        <v>5.4678524108043636E-2</v>
      </c>
      <c r="J19" s="67">
        <f>'Euro area'!C86</f>
        <v>0</v>
      </c>
      <c r="K19" s="68">
        <f>'Euro area'!D86</f>
        <v>0.17329786738299999</v>
      </c>
      <c r="L19" s="69"/>
      <c r="M19" s="67"/>
      <c r="N19" s="68"/>
      <c r="O19" s="109"/>
      <c r="P19" s="65">
        <v>-0.61905825357670841</v>
      </c>
      <c r="Q19" s="69">
        <f>Belgium!$B17</f>
        <v>0.44563151986660232</v>
      </c>
      <c r="R19" s="67">
        <f>Belgium!$C17</f>
        <v>-0.60449659348673079</v>
      </c>
      <c r="S19" s="68">
        <f>Belgium!$D17</f>
        <v>0.9</v>
      </c>
      <c r="T19" s="69">
        <f>Belgium!$B54</f>
        <v>-0.17161852905819278</v>
      </c>
      <c r="U19" s="67">
        <f>Belgium!$C54</f>
        <v>-0.41121008392152369</v>
      </c>
      <c r="V19" s="68">
        <f>Belgium!$D54</f>
        <v>0</v>
      </c>
      <c r="W19" s="69">
        <f>Belgium!B86</f>
        <v>-0.129846882268983</v>
      </c>
      <c r="X19" s="67">
        <f>Belgium!C86</f>
        <v>-0.3</v>
      </c>
      <c r="Y19" s="68">
        <f>Belgium!D86</f>
        <v>5.4299410091127605E-2</v>
      </c>
      <c r="Z19" s="69"/>
      <c r="AA19" s="67"/>
      <c r="AB19" s="68"/>
    </row>
    <row r="20" spans="1:28" x14ac:dyDescent="0.25">
      <c r="A20" s="3"/>
      <c r="B20" s="104"/>
      <c r="C20" s="69"/>
      <c r="D20" s="67"/>
      <c r="E20" s="68"/>
      <c r="F20" s="69"/>
      <c r="G20" s="67"/>
      <c r="H20" s="68"/>
      <c r="I20" s="69"/>
      <c r="J20" s="67"/>
      <c r="K20" s="68"/>
      <c r="L20" s="69"/>
      <c r="M20" s="67"/>
      <c r="N20" s="67"/>
      <c r="O20" s="109"/>
      <c r="P20" s="65"/>
      <c r="Q20" s="69"/>
      <c r="R20" s="67"/>
      <c r="S20" s="68"/>
      <c r="T20" s="69"/>
      <c r="U20" s="67"/>
      <c r="V20" s="68"/>
      <c r="W20" s="69"/>
      <c r="X20" s="67"/>
      <c r="Y20" s="68"/>
      <c r="Z20" s="69"/>
      <c r="AA20" s="67"/>
      <c r="AB20" s="68"/>
    </row>
    <row r="21" spans="1:28" x14ac:dyDescent="0.25">
      <c r="A21" s="7" t="s">
        <v>15</v>
      </c>
      <c r="B21" s="104"/>
      <c r="C21" s="69"/>
      <c r="D21" s="67"/>
      <c r="E21" s="68"/>
      <c r="F21" s="69"/>
      <c r="G21" s="67"/>
      <c r="H21" s="68"/>
      <c r="I21" s="69"/>
      <c r="J21" s="67"/>
      <c r="K21" s="68"/>
      <c r="L21" s="69"/>
      <c r="M21" s="67"/>
      <c r="N21" s="67"/>
      <c r="O21" s="109"/>
      <c r="P21" s="65"/>
      <c r="Q21" s="69"/>
      <c r="R21" s="67"/>
      <c r="S21" s="68"/>
      <c r="T21" s="69"/>
      <c r="U21" s="67"/>
      <c r="V21" s="68"/>
      <c r="W21" s="69"/>
      <c r="X21" s="67"/>
      <c r="Y21" s="68"/>
      <c r="Z21" s="69"/>
      <c r="AA21" s="67"/>
      <c r="AB21" s="68"/>
    </row>
    <row r="22" spans="1:28" x14ac:dyDescent="0.25">
      <c r="A22" s="3" t="s">
        <v>16</v>
      </c>
      <c r="B22" s="104">
        <v>1.4</v>
      </c>
      <c r="C22" s="69">
        <f>'Euro area'!B20</f>
        <v>0.81572114241784754</v>
      </c>
      <c r="D22" s="67">
        <f>'Euro area'!C20</f>
        <v>0.7</v>
      </c>
      <c r="E22" s="68">
        <f>'Euro area'!D20</f>
        <v>1</v>
      </c>
      <c r="F22" s="69">
        <f>'Euro area'!B57</f>
        <v>0.59123368889640826</v>
      </c>
      <c r="G22" s="67">
        <f>'Euro area'!C57</f>
        <v>0.1</v>
      </c>
      <c r="H22" s="68">
        <f>'Euro area'!D57</f>
        <v>1.4</v>
      </c>
      <c r="I22" s="69">
        <f>'Euro area'!B89</f>
        <v>0.29659207839791701</v>
      </c>
      <c r="J22" s="67">
        <f>'Euro area'!C89</f>
        <v>0.2</v>
      </c>
      <c r="K22" s="68">
        <f>'Euro area'!D89</f>
        <v>0.39318415679583402</v>
      </c>
      <c r="L22" s="69"/>
      <c r="M22" s="67"/>
      <c r="N22" s="68"/>
      <c r="O22" s="109"/>
      <c r="P22" s="65">
        <v>0.79794831511947883</v>
      </c>
      <c r="Q22" s="69">
        <f>Belgium!$B20</f>
        <v>0.39609803333289212</v>
      </c>
      <c r="R22" s="67">
        <f>Belgium!$C20</f>
        <v>0.38043195534140928</v>
      </c>
      <c r="S22" s="68">
        <f>Belgium!$D20</f>
        <v>0.40396017799015915</v>
      </c>
      <c r="T22" s="69">
        <f>Belgium!$B57</f>
        <v>0.58049600471032059</v>
      </c>
      <c r="U22" s="67">
        <f>Belgium!$C57</f>
        <v>0.4</v>
      </c>
      <c r="V22" s="68">
        <f>Belgium!$D57</f>
        <v>0.82656923429955675</v>
      </c>
      <c r="W22" s="69">
        <f>Belgium!B89</f>
        <v>0.78561979285594585</v>
      </c>
      <c r="X22" s="67">
        <f>Belgium!C89</f>
        <v>0.5</v>
      </c>
      <c r="Y22" s="68">
        <f>Belgium!D89</f>
        <v>1.1764048943662342</v>
      </c>
      <c r="Z22" s="69"/>
      <c r="AA22" s="67"/>
      <c r="AB22" s="68"/>
    </row>
    <row r="23" spans="1:28" x14ac:dyDescent="0.25">
      <c r="A23" s="3" t="s">
        <v>17</v>
      </c>
      <c r="B23" s="104">
        <v>6.5</v>
      </c>
      <c r="C23" s="69">
        <f>'Euro area'!B21</f>
        <v>6.4787066282123575</v>
      </c>
      <c r="D23" s="67">
        <f>'Euro area'!C21</f>
        <v>6.414851307612885</v>
      </c>
      <c r="E23" s="68">
        <f>'Euro area'!D21</f>
        <v>6.5</v>
      </c>
      <c r="F23" s="69">
        <f>'Euro area'!B58</f>
        <v>6.4822294075131639</v>
      </c>
      <c r="G23" s="67">
        <f>'Euro area'!C58</f>
        <v>6.3</v>
      </c>
      <c r="H23" s="68">
        <f>'Euro area'!D58</f>
        <v>6.8</v>
      </c>
      <c r="I23" s="69">
        <f>'Euro area'!B90</f>
        <v>6.4046454373832997</v>
      </c>
      <c r="J23" s="67">
        <f>'Euro area'!C90</f>
        <v>6.1</v>
      </c>
      <c r="K23" s="68">
        <f>'Euro area'!D90</f>
        <v>6.7</v>
      </c>
      <c r="L23" s="69"/>
      <c r="M23" s="67"/>
      <c r="N23" s="68"/>
      <c r="O23" s="109"/>
      <c r="P23" s="65">
        <v>5.5837163080595555</v>
      </c>
      <c r="Q23" s="69">
        <f>Belgium!$B21</f>
        <v>5.6696490674508482</v>
      </c>
      <c r="R23" s="67">
        <f>Belgium!$C21</f>
        <v>5.5215945407359843</v>
      </c>
      <c r="S23" s="68">
        <f>Belgium!$D21</f>
        <v>5.8</v>
      </c>
      <c r="T23" s="69">
        <f>Belgium!$B58</f>
        <v>5.7147871401685721</v>
      </c>
      <c r="U23" s="67">
        <f>Belgium!$C58</f>
        <v>5.4380390994849463</v>
      </c>
      <c r="V23" s="68">
        <f>Belgium!$D58</f>
        <v>6</v>
      </c>
      <c r="W23" s="69">
        <f>Belgium!B90</f>
        <v>5.5614981432686381</v>
      </c>
      <c r="X23" s="67">
        <f>Belgium!C90</f>
        <v>5.4628193607239197</v>
      </c>
      <c r="Y23" s="68">
        <f>Belgium!D90</f>
        <v>5.6831732123506304</v>
      </c>
      <c r="Z23" s="69"/>
      <c r="AA23" s="67"/>
      <c r="AB23" s="68"/>
    </row>
    <row r="24" spans="1:28" x14ac:dyDescent="0.25">
      <c r="A24" s="3"/>
      <c r="B24" s="104"/>
      <c r="C24" s="69"/>
      <c r="D24" s="67"/>
      <c r="E24" s="68"/>
      <c r="F24" s="69"/>
      <c r="G24" s="67"/>
      <c r="H24" s="68"/>
      <c r="I24" s="69"/>
      <c r="J24" s="67"/>
      <c r="K24" s="68"/>
      <c r="L24" s="69"/>
      <c r="M24" s="67"/>
      <c r="N24" s="67"/>
      <c r="O24" s="109"/>
      <c r="P24" s="65"/>
      <c r="Q24" s="69"/>
      <c r="R24" s="67"/>
      <c r="S24" s="68"/>
      <c r="T24" s="69"/>
      <c r="U24" s="67"/>
      <c r="V24" s="68"/>
      <c r="W24" s="69"/>
      <c r="X24" s="67"/>
      <c r="Y24" s="68"/>
      <c r="Z24" s="69"/>
      <c r="AA24" s="67"/>
      <c r="AB24" s="68"/>
    </row>
    <row r="25" spans="1:28" x14ac:dyDescent="0.25">
      <c r="A25" s="7" t="s">
        <v>18</v>
      </c>
      <c r="B25" s="104"/>
      <c r="C25" s="69"/>
      <c r="D25" s="67"/>
      <c r="E25" s="68"/>
      <c r="F25" s="69"/>
      <c r="G25" s="67"/>
      <c r="H25" s="68"/>
      <c r="I25" s="69"/>
      <c r="J25" s="67"/>
      <c r="K25" s="68"/>
      <c r="L25" s="69"/>
      <c r="M25" s="67"/>
      <c r="N25" s="67"/>
      <c r="O25" s="109"/>
      <c r="P25" s="65"/>
      <c r="Q25" s="69"/>
      <c r="R25" s="67"/>
      <c r="S25" s="68"/>
      <c r="T25" s="69"/>
      <c r="U25" s="67"/>
      <c r="V25" s="68"/>
      <c r="W25" s="69"/>
      <c r="X25" s="67"/>
      <c r="Y25" s="68"/>
      <c r="Z25" s="69"/>
      <c r="AA25" s="67"/>
      <c r="AB25" s="68"/>
    </row>
    <row r="26" spans="1:28" x14ac:dyDescent="0.25">
      <c r="A26" s="3" t="s">
        <v>42</v>
      </c>
      <c r="B26" s="104">
        <v>5.4</v>
      </c>
      <c r="C26" s="69">
        <f>'Euro area'!B24</f>
        <v>2.4050636702627695</v>
      </c>
      <c r="D26" s="67">
        <f>'Euro area'!C24</f>
        <v>2.2999999999999998</v>
      </c>
      <c r="E26" s="68">
        <f>'Euro area'!D24</f>
        <v>2.5</v>
      </c>
      <c r="F26" s="69">
        <f>'Euro area'!B61</f>
        <v>1.9989944054516167</v>
      </c>
      <c r="G26" s="67">
        <f>'Euro area'!C61</f>
        <v>1.7412109210041324</v>
      </c>
      <c r="H26" s="68">
        <f>'Euro area'!D61</f>
        <v>2.2999999999999998</v>
      </c>
      <c r="I26" s="69">
        <f>'Euro area'!B93</f>
        <v>1.9877438842284123</v>
      </c>
      <c r="J26" s="67">
        <f>'Euro area'!C93</f>
        <v>1.8</v>
      </c>
      <c r="K26" s="68">
        <f>'Euro area'!D93</f>
        <v>2.2000000000000002</v>
      </c>
      <c r="L26" s="69"/>
      <c r="M26" s="67"/>
      <c r="N26" s="68"/>
      <c r="O26" s="109"/>
      <c r="P26" s="65">
        <v>2.2817775554218489</v>
      </c>
      <c r="Q26" s="69">
        <f>Belgium!$B24</f>
        <v>3.9777342426008864</v>
      </c>
      <c r="R26" s="67">
        <f>Belgium!$C24</f>
        <v>3.3</v>
      </c>
      <c r="S26" s="68">
        <f>Belgium!$D24</f>
        <v>4.4531699562810667</v>
      </c>
      <c r="T26" s="69">
        <f>Belgium!$B61</f>
        <v>2.3074880080640718</v>
      </c>
      <c r="U26" s="67">
        <f>Belgium!$C61</f>
        <v>1.9</v>
      </c>
      <c r="V26" s="68">
        <f>Belgium!$D61</f>
        <v>2.6933439419005722</v>
      </c>
      <c r="W26" s="69">
        <f>Belgium!B93</f>
        <v>1.8405316721772784</v>
      </c>
      <c r="X26" s="67">
        <f>Belgium!C93</f>
        <v>1.1997870100891816</v>
      </c>
      <c r="Y26" s="68">
        <f>Belgium!D93</f>
        <v>2</v>
      </c>
      <c r="Z26" s="69"/>
      <c r="AA26" s="67"/>
      <c r="AB26" s="68"/>
    </row>
    <row r="27" spans="1:28" x14ac:dyDescent="0.25">
      <c r="A27" t="s">
        <v>43</v>
      </c>
      <c r="B27" s="104">
        <v>4.9000000000000004</v>
      </c>
      <c r="C27" s="69">
        <f>'Euro area'!B25</f>
        <v>2.8753624938416551</v>
      </c>
      <c r="D27" s="67">
        <f>'Euro area'!C25</f>
        <v>2.8</v>
      </c>
      <c r="E27" s="68">
        <f>'Euro area'!D25</f>
        <v>3</v>
      </c>
      <c r="F27" s="69">
        <f>'Euro area'!B62</f>
        <v>2.2334067270313285</v>
      </c>
      <c r="G27" s="67">
        <f>'Euro area'!C62</f>
        <v>1.9</v>
      </c>
      <c r="H27" s="68">
        <f>'Euro area'!D62</f>
        <v>2.6</v>
      </c>
      <c r="I27" s="69">
        <f>'Euro area'!B94</f>
        <v>2.0413987646762584</v>
      </c>
      <c r="J27" s="67">
        <f>'Euro area'!C94</f>
        <v>1.7</v>
      </c>
      <c r="K27" s="68">
        <f>'Euro area'!D94</f>
        <v>2.4</v>
      </c>
      <c r="L27" s="69"/>
      <c r="M27" s="67"/>
      <c r="N27" s="68"/>
      <c r="O27" s="109"/>
      <c r="P27" s="65">
        <v>5.9940133412763164</v>
      </c>
      <c r="Q27" s="69">
        <f>Belgium!$B25</f>
        <v>3.2161872770667386</v>
      </c>
      <c r="R27" s="67">
        <f>Belgium!$C25</f>
        <v>2.9692952871775757</v>
      </c>
      <c r="S27" s="68">
        <f>Belgium!$D25</f>
        <v>3.379266544022641</v>
      </c>
      <c r="T27" s="69">
        <f>Belgium!$B62</f>
        <v>2.3826638518287031</v>
      </c>
      <c r="U27" s="67">
        <f>Belgium!$C62</f>
        <v>1.8132103787475096</v>
      </c>
      <c r="V27" s="68">
        <f>Belgium!$D62</f>
        <v>2.7347811767386005</v>
      </c>
      <c r="W27" s="69">
        <f>Belgium!B94</f>
        <v>1.9267939302790293</v>
      </c>
      <c r="X27" s="67">
        <f>Belgium!C94</f>
        <v>1.5535878605580589</v>
      </c>
      <c r="Y27" s="68">
        <f>Belgium!D94</f>
        <v>2.2999999999999998</v>
      </c>
      <c r="Z27" s="69"/>
      <c r="AA27" s="67"/>
      <c r="AB27" s="68"/>
    </row>
    <row r="28" spans="1:28" x14ac:dyDescent="0.25">
      <c r="A28" s="3" t="s">
        <v>19</v>
      </c>
      <c r="B28" s="104">
        <v>5.8</v>
      </c>
      <c r="C28" s="69">
        <f>'Euro area'!B26</f>
        <v>2.7197945931577925</v>
      </c>
      <c r="D28" s="67">
        <f>'Euro area'!C26</f>
        <v>2.3540341016563548</v>
      </c>
      <c r="E28" s="68">
        <f>'Euro area'!D26</f>
        <v>3.1109197002953999</v>
      </c>
      <c r="F28" s="69">
        <f>'Euro area'!B63</f>
        <v>2.0392155453292427</v>
      </c>
      <c r="G28" s="67">
        <f>'Euro area'!C63</f>
        <v>1.9</v>
      </c>
      <c r="H28" s="68">
        <f>'Euro area'!D63</f>
        <v>2.3757311244670101</v>
      </c>
      <c r="I28" s="69">
        <f>'Euro area'!B95</f>
        <v>2.0087909886699307</v>
      </c>
      <c r="J28" s="67">
        <f>'Euro area'!C95</f>
        <v>1.9679366961503899</v>
      </c>
      <c r="K28" s="68">
        <f>'Euro area'!D95</f>
        <v>2.0496452811894716</v>
      </c>
      <c r="L28" s="69"/>
      <c r="M28" s="67"/>
      <c r="N28" s="68"/>
      <c r="O28" s="109"/>
      <c r="P28" s="65">
        <v>4.0798744427536837</v>
      </c>
      <c r="Q28" s="69">
        <f>Belgium!$B26</f>
        <v>2.4697612423266069</v>
      </c>
      <c r="R28" s="67">
        <f>Belgium!$C26</f>
        <v>2.1816636655310306</v>
      </c>
      <c r="S28" s="68">
        <f>Belgium!$D26</f>
        <v>2.655434062167461</v>
      </c>
      <c r="T28" s="69">
        <f>Belgium!$B63</f>
        <v>2.0434694906376727</v>
      </c>
      <c r="U28" s="67">
        <f>Belgium!$C63</f>
        <v>1.7671463302211254</v>
      </c>
      <c r="V28" s="68">
        <f>Belgium!$D63</f>
        <v>2.1867870831878466</v>
      </c>
      <c r="W28" s="69">
        <f>Belgium!B95</f>
        <v>1.8067481971555721</v>
      </c>
      <c r="X28" s="67">
        <f>Belgium!C95</f>
        <v>1.7205866913446055</v>
      </c>
      <c r="Y28" s="68">
        <f>Belgium!D95</f>
        <v>1.8929097029665387</v>
      </c>
      <c r="Z28" s="69"/>
      <c r="AA28" s="67"/>
      <c r="AB28" s="68"/>
    </row>
    <row r="29" spans="1:28" x14ac:dyDescent="0.25">
      <c r="A29" s="3"/>
      <c r="B29" s="104"/>
      <c r="C29" s="69"/>
      <c r="D29" s="67"/>
      <c r="E29" s="68"/>
      <c r="F29" s="69"/>
      <c r="G29" s="67"/>
      <c r="H29" s="68"/>
      <c r="I29" s="69"/>
      <c r="J29" s="67"/>
      <c r="K29" s="68"/>
      <c r="L29" s="69"/>
      <c r="M29" s="67"/>
      <c r="N29" s="67"/>
      <c r="O29" s="109"/>
      <c r="P29" s="65"/>
      <c r="Q29" s="69"/>
      <c r="R29" s="67"/>
      <c r="S29" s="68"/>
      <c r="T29" s="69"/>
      <c r="U29" s="67"/>
      <c r="V29" s="68"/>
      <c r="W29" s="69"/>
      <c r="X29" s="67"/>
      <c r="Y29" s="68"/>
      <c r="Z29" s="69"/>
      <c r="AA29" s="67"/>
      <c r="AB29" s="68"/>
    </row>
    <row r="30" spans="1:28" x14ac:dyDescent="0.25">
      <c r="A30" s="7" t="s">
        <v>20</v>
      </c>
      <c r="B30" s="104">
        <v>1.5</v>
      </c>
      <c r="C30" s="69">
        <f>'Euro area'!B28</f>
        <v>1.2352910025116004</v>
      </c>
      <c r="D30" s="67">
        <f>'Euro area'!C28</f>
        <v>-3.78</v>
      </c>
      <c r="E30" s="68">
        <f>'Euro area'!D28</f>
        <v>3.1</v>
      </c>
      <c r="F30" s="69">
        <f>'Euro area'!B65</f>
        <v>1.3082744171195835</v>
      </c>
      <c r="G30" s="67">
        <f>'Euro area'!C65</f>
        <v>-3.79</v>
      </c>
      <c r="H30" s="68">
        <f>'Euro area'!D65</f>
        <v>3.3299374159299999</v>
      </c>
      <c r="I30" s="69">
        <f>'Euro area'!B97</f>
        <v>1.9341389107639255</v>
      </c>
      <c r="J30" s="67">
        <f>'Euro area'!C97</f>
        <v>0.78522320454094152</v>
      </c>
      <c r="K30" s="68">
        <f>'Euro area'!D97</f>
        <v>3.1</v>
      </c>
      <c r="L30" s="69"/>
      <c r="M30" s="67"/>
      <c r="N30" s="68"/>
      <c r="O30" s="109"/>
      <c r="P30" s="65">
        <v>-0.96938787005490124</v>
      </c>
      <c r="Q30" s="69">
        <f>Belgium!$B28</f>
        <v>-0.42517482910498466</v>
      </c>
      <c r="R30" s="67">
        <f>Belgium!$C28</f>
        <v>-1.1315382647984904</v>
      </c>
      <c r="S30" s="68">
        <f>Belgium!$D28</f>
        <v>0.4308389483785518</v>
      </c>
      <c r="T30" s="69">
        <f>Belgium!$B65</f>
        <v>-0.49917966508230593</v>
      </c>
      <c r="U30" s="67">
        <f>Belgium!$C65</f>
        <v>-1.6225345615054572</v>
      </c>
      <c r="V30" s="68">
        <f>Belgium!$D65</f>
        <v>0.87581590117623354</v>
      </c>
      <c r="W30" s="69">
        <f>Belgium!B97</f>
        <v>-0.59815584945612155</v>
      </c>
      <c r="X30" s="67">
        <f>Belgium!C97</f>
        <v>-1.633069587094903</v>
      </c>
      <c r="Y30" s="68">
        <f>Belgium!D97</f>
        <v>1.0386020387265382</v>
      </c>
      <c r="Z30" s="69"/>
      <c r="AA30" s="67"/>
      <c r="AB30" s="68"/>
    </row>
    <row r="31" spans="1:28" x14ac:dyDescent="0.25">
      <c r="A31" s="3"/>
      <c r="B31" s="104"/>
      <c r="C31" s="69"/>
      <c r="D31" s="67"/>
      <c r="E31" s="68"/>
      <c r="F31" s="69"/>
      <c r="G31" s="67"/>
      <c r="H31" s="68"/>
      <c r="I31" s="69"/>
      <c r="J31" s="67"/>
      <c r="K31" s="68"/>
      <c r="L31" s="69"/>
      <c r="M31" s="67"/>
      <c r="N31" s="67"/>
      <c r="O31" s="109"/>
      <c r="P31" s="65"/>
      <c r="Q31" s="69"/>
      <c r="R31" s="67"/>
      <c r="S31" s="68"/>
      <c r="T31" s="69"/>
      <c r="U31" s="67"/>
      <c r="V31" s="68"/>
      <c r="W31" s="69"/>
      <c r="X31" s="67"/>
      <c r="Y31" s="68"/>
      <c r="Z31" s="69"/>
      <c r="AA31" s="67"/>
      <c r="AB31" s="68"/>
    </row>
    <row r="32" spans="1:28" x14ac:dyDescent="0.25">
      <c r="A32" s="7" t="s">
        <v>21</v>
      </c>
      <c r="B32" s="104"/>
      <c r="C32" s="69"/>
      <c r="D32" s="67"/>
      <c r="E32" s="68"/>
      <c r="F32" s="69"/>
      <c r="G32" s="67"/>
      <c r="H32" s="68"/>
      <c r="I32" s="69"/>
      <c r="J32" s="67"/>
      <c r="K32" s="68"/>
      <c r="L32" s="69"/>
      <c r="M32" s="67"/>
      <c r="N32" s="67"/>
      <c r="O32" s="109"/>
      <c r="P32" s="65"/>
      <c r="Q32" s="69"/>
      <c r="R32" s="67"/>
      <c r="S32" s="68"/>
      <c r="T32" s="69"/>
      <c r="U32" s="67"/>
      <c r="V32" s="68"/>
      <c r="W32" s="69"/>
      <c r="X32" s="67"/>
      <c r="Y32" s="68"/>
      <c r="Z32" s="69"/>
      <c r="AA32" s="67"/>
      <c r="AB32" s="68"/>
    </row>
    <row r="33" spans="1:28" x14ac:dyDescent="0.25">
      <c r="A33" s="8" t="s">
        <v>22</v>
      </c>
      <c r="B33" s="104">
        <v>-3.6</v>
      </c>
      <c r="C33" s="69">
        <f>'Euro area'!B31</f>
        <v>-3.0971083195771834</v>
      </c>
      <c r="D33" s="67">
        <f>'Euro area'!C31</f>
        <v>-3.5</v>
      </c>
      <c r="E33" s="68">
        <f>'Euro area'!D31</f>
        <v>-2.8</v>
      </c>
      <c r="F33" s="69">
        <f>'Euro area'!B68</f>
        <v>-2.8226116695235315</v>
      </c>
      <c r="G33" s="67">
        <f>'Euro area'!C68</f>
        <v>-3.2290583689409398</v>
      </c>
      <c r="H33" s="68">
        <f>'Euro area'!D68</f>
        <v>-2.4</v>
      </c>
      <c r="I33" s="69">
        <f>'Euro area'!B100</f>
        <v>-2.5367311219037156</v>
      </c>
      <c r="J33" s="67">
        <f>'Euro area'!C100</f>
        <v>-3.1454031481700757</v>
      </c>
      <c r="K33" s="68">
        <f>'Euro area'!D100</f>
        <v>-2</v>
      </c>
      <c r="L33" s="69"/>
      <c r="M33" s="67"/>
      <c r="N33" s="68"/>
      <c r="O33" s="109"/>
      <c r="P33" s="65">
        <v>-4.4407815673164244</v>
      </c>
      <c r="Q33" s="69">
        <f>Belgium!$B31</f>
        <v>-4.5926626680105631</v>
      </c>
      <c r="R33" s="67">
        <f>Belgium!$C31</f>
        <v>-5.4</v>
      </c>
      <c r="S33" s="68">
        <f>Belgium!$D31</f>
        <v>-4.1792990211096033</v>
      </c>
      <c r="T33" s="69">
        <f>Belgium!$B68</f>
        <v>-4.8431747305024864</v>
      </c>
      <c r="U33" s="67">
        <f>Belgium!$C68</f>
        <v>-5.5</v>
      </c>
      <c r="V33" s="68">
        <f>Belgium!$D68</f>
        <v>-4.0162330983508054</v>
      </c>
      <c r="W33" s="69">
        <f>Belgium!B100</f>
        <v>-5.016197041126377</v>
      </c>
      <c r="X33" s="67">
        <f>Belgium!C100</f>
        <v>-5.5411446277751244</v>
      </c>
      <c r="Y33" s="68">
        <f>Belgium!D100</f>
        <v>-3.7236435367303846</v>
      </c>
      <c r="Z33" s="69"/>
      <c r="AA33" s="67"/>
      <c r="AB33" s="68"/>
    </row>
    <row r="34" spans="1:28" x14ac:dyDescent="0.25">
      <c r="A34" s="8" t="s">
        <v>23</v>
      </c>
      <c r="B34" s="104">
        <v>-1.9</v>
      </c>
      <c r="C34" s="69">
        <f>'Euro area'!B32</f>
        <v>-1.581752247458005</v>
      </c>
      <c r="D34" s="67">
        <f>'Euro area'!C32</f>
        <v>-1.8</v>
      </c>
      <c r="E34" s="68">
        <f>'Euro area'!D32</f>
        <v>-1.4340927290360701</v>
      </c>
      <c r="F34" s="69">
        <f>'Euro area'!B69</f>
        <v>-1.3792973824318464</v>
      </c>
      <c r="G34" s="67">
        <f>'Euro area'!C69</f>
        <v>-1.5</v>
      </c>
      <c r="H34" s="68">
        <f>'Euro area'!D69</f>
        <v>-1.3127236635389099</v>
      </c>
      <c r="I34" s="69">
        <f>'Euro area'!B101</f>
        <v>-1.1318363793689104</v>
      </c>
      <c r="J34" s="67">
        <f>'Euro area'!C101</f>
        <v>-1.2731426938553687</v>
      </c>
      <c r="K34" s="68">
        <f>'Euro area'!D101</f>
        <v>-0.99053006488245199</v>
      </c>
      <c r="L34" s="69"/>
      <c r="M34" s="67"/>
      <c r="N34" s="68"/>
      <c r="O34" s="109"/>
      <c r="P34" s="65">
        <v>-2.419518923584977</v>
      </c>
      <c r="Q34" s="69">
        <f>Belgium!$B32</f>
        <v>-2.4825500833127396</v>
      </c>
      <c r="R34" s="67">
        <f>Belgium!$C32</f>
        <v>-3.2</v>
      </c>
      <c r="S34" s="68">
        <f>Belgium!$D32</f>
        <v>-2</v>
      </c>
      <c r="T34" s="69">
        <f>Belgium!$B69</f>
        <v>-2.697166030193145</v>
      </c>
      <c r="U34" s="67">
        <f>Belgium!$C69</f>
        <v>-3.1</v>
      </c>
      <c r="V34" s="68">
        <f>Belgium!$D69</f>
        <v>-2.1802184335303916</v>
      </c>
      <c r="W34" s="69">
        <f>Belgium!B101</f>
        <v>-2.6332414033186886</v>
      </c>
      <c r="X34" s="67">
        <f>Belgium!C101</f>
        <v>-2.9920382189880756</v>
      </c>
      <c r="Y34" s="68">
        <f>Belgium!D101</f>
        <v>-1.8409273942866786</v>
      </c>
      <c r="Z34" s="69"/>
      <c r="AA34" s="67"/>
      <c r="AB34" s="68"/>
    </row>
    <row r="35" spans="1:28" x14ac:dyDescent="0.25">
      <c r="A35" s="9" t="s">
        <v>24</v>
      </c>
      <c r="B35" s="66">
        <v>88.5</v>
      </c>
      <c r="C35" s="70">
        <f>'Euro area'!B33</f>
        <v>89.079492603914133</v>
      </c>
      <c r="D35" s="77">
        <f>'Euro area'!C33</f>
        <v>87</v>
      </c>
      <c r="E35" s="103">
        <f>'Euro area'!D33</f>
        <v>90.496362021600007</v>
      </c>
      <c r="F35" s="70">
        <f>'Euro area'!B70</f>
        <v>89.15141415232506</v>
      </c>
      <c r="G35" s="77">
        <f>'Euro area'!C70</f>
        <v>87</v>
      </c>
      <c r="H35" s="103">
        <f>'Euro area'!D70</f>
        <v>90.7</v>
      </c>
      <c r="I35" s="70">
        <f>'Euro area'!B102</f>
        <v>89.617967970580168</v>
      </c>
      <c r="J35" s="77">
        <f>'Euro area'!C102</f>
        <v>89</v>
      </c>
      <c r="K35" s="103">
        <f>'Euro area'!D102</f>
        <v>90.1</v>
      </c>
      <c r="L35" s="70"/>
      <c r="M35" s="77"/>
      <c r="N35" s="103"/>
      <c r="O35" s="154"/>
      <c r="P35" s="66">
        <v>105.17083319782212</v>
      </c>
      <c r="Q35" s="70">
        <f>Belgium!$B33</f>
        <v>106.05642062758936</v>
      </c>
      <c r="R35" s="77">
        <f>Belgium!$C33</f>
        <v>105.3</v>
      </c>
      <c r="S35" s="103">
        <f>Belgium!$D33</f>
        <v>107.8</v>
      </c>
      <c r="T35" s="70">
        <f>Belgium!$B70</f>
        <v>107.5009781346853</v>
      </c>
      <c r="U35" s="77">
        <f>Belgium!$C70</f>
        <v>106.17517533523305</v>
      </c>
      <c r="V35" s="103">
        <f>Belgium!$D70</f>
        <v>109</v>
      </c>
      <c r="W35" s="70">
        <f>Belgium!B102</f>
        <v>109.21966594441497</v>
      </c>
      <c r="X35" s="77">
        <f>Belgium!C102</f>
        <v>106.16801835742541</v>
      </c>
      <c r="Y35" s="103">
        <f>Belgium!D102</f>
        <v>110.7106454202345</v>
      </c>
      <c r="Z35" s="70"/>
      <c r="AA35" s="77"/>
      <c r="AB35" s="103"/>
    </row>
    <row r="36" spans="1:28" x14ac:dyDescent="0.25">
      <c r="B36" s="67"/>
    </row>
    <row r="37" spans="1:28" x14ac:dyDescent="0.25">
      <c r="A37" s="211" t="s">
        <v>64</v>
      </c>
    </row>
    <row r="38" spans="1:28" x14ac:dyDescent="0.25">
      <c r="A38" s="212" t="s">
        <v>65</v>
      </c>
    </row>
  </sheetData>
  <mergeCells count="10">
    <mergeCell ref="Z5:AB5"/>
    <mergeCell ref="P4:AB4"/>
    <mergeCell ref="W5:Y5"/>
    <mergeCell ref="B4:K4"/>
    <mergeCell ref="F5:H5"/>
    <mergeCell ref="T5:V5"/>
    <mergeCell ref="C5:E5"/>
    <mergeCell ref="Q5:S5"/>
    <mergeCell ref="I5:K5"/>
    <mergeCell ref="L5:N5"/>
  </mergeCell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05"/>
  <sheetViews>
    <sheetView zoomScaleNormal="100" workbookViewId="0">
      <pane xSplit="1" ySplit="2" topLeftCell="B3" activePane="bottomRight" state="frozen"/>
      <selection activeCell="L43" sqref="L43:L68"/>
      <selection pane="topRight" activeCell="L43" sqref="L43:L68"/>
      <selection pane="bottomLeft" activeCell="L43" sqref="L43:L68"/>
      <selection pane="bottomRight" activeCell="H108" sqref="H108"/>
    </sheetView>
  </sheetViews>
  <sheetFormatPr defaultRowHeight="15" x14ac:dyDescent="0.25"/>
  <cols>
    <col min="1" max="1" width="47.85546875" customWidth="1"/>
    <col min="2" max="4" width="9.7109375" customWidth="1"/>
    <col min="5" max="5" width="2.85546875" customWidth="1"/>
    <col min="6" max="9" width="10.7109375" customWidth="1"/>
    <col min="10" max="10" width="10.7109375" style="127" customWidth="1"/>
    <col min="11" max="12" width="10.7109375" customWidth="1"/>
    <col min="13" max="13" width="10.7109375" style="121" customWidth="1"/>
    <col min="14" max="16" width="10.7109375" customWidth="1"/>
    <col min="17" max="17" width="2.140625" customWidth="1"/>
  </cols>
  <sheetData>
    <row r="1" spans="1:17" x14ac:dyDescent="0.25">
      <c r="A1" s="21" t="s">
        <v>29</v>
      </c>
      <c r="B1" s="1"/>
      <c r="C1" s="1"/>
      <c r="D1" s="1"/>
      <c r="E1" s="1"/>
    </row>
    <row r="2" spans="1:17" s="1" customFormat="1" ht="30" x14ac:dyDescent="0.25">
      <c r="B2" s="64" t="s">
        <v>25</v>
      </c>
      <c r="C2" s="64" t="s">
        <v>26</v>
      </c>
      <c r="D2" s="64" t="s">
        <v>27</v>
      </c>
      <c r="E2" s="17"/>
      <c r="F2" s="64" t="s">
        <v>48</v>
      </c>
      <c r="G2" s="64" t="s">
        <v>49</v>
      </c>
      <c r="H2" s="64" t="s">
        <v>50</v>
      </c>
      <c r="I2" s="64" t="s">
        <v>51</v>
      </c>
      <c r="J2" s="64" t="s">
        <v>52</v>
      </c>
      <c r="K2" s="64" t="s">
        <v>53</v>
      </c>
      <c r="L2" s="64" t="s">
        <v>54</v>
      </c>
      <c r="M2" s="64" t="s">
        <v>55</v>
      </c>
      <c r="N2" s="64" t="s">
        <v>56</v>
      </c>
      <c r="O2" s="64" t="s">
        <v>57</v>
      </c>
      <c r="P2" s="64" t="s">
        <v>58</v>
      </c>
      <c r="Q2" s="18"/>
    </row>
    <row r="3" spans="1:17" x14ac:dyDescent="0.25">
      <c r="A3" s="1"/>
      <c r="B3" s="72"/>
      <c r="C3" s="72"/>
      <c r="D3" s="72"/>
      <c r="E3" s="72"/>
      <c r="F3" s="67"/>
      <c r="G3" s="67"/>
      <c r="H3" s="81"/>
      <c r="I3" s="67"/>
      <c r="J3" s="101"/>
      <c r="K3" s="67"/>
      <c r="L3" s="67"/>
      <c r="M3" s="67"/>
      <c r="N3" s="67"/>
      <c r="O3" s="67"/>
      <c r="P3" s="101"/>
      <c r="Q3" s="99"/>
    </row>
    <row r="4" spans="1:17" x14ac:dyDescent="0.25">
      <c r="A4" s="20">
        <v>2024</v>
      </c>
      <c r="B4" s="78"/>
      <c r="C4" s="78"/>
      <c r="D4" s="78"/>
      <c r="E4" s="79"/>
      <c r="F4" s="75"/>
      <c r="G4" s="110"/>
      <c r="H4" s="193"/>
      <c r="I4" s="75"/>
      <c r="J4" s="129"/>
      <c r="K4" s="75"/>
      <c r="L4" s="75"/>
      <c r="M4" s="110"/>
      <c r="N4" s="110"/>
      <c r="O4" s="75"/>
      <c r="P4" s="102"/>
      <c r="Q4" s="99"/>
    </row>
    <row r="5" spans="1:17" x14ac:dyDescent="0.25">
      <c r="A5" s="3"/>
      <c r="B5" s="65"/>
      <c r="C5" s="65"/>
      <c r="D5" s="65"/>
      <c r="E5" s="67"/>
      <c r="F5" s="65"/>
      <c r="G5" s="104"/>
      <c r="H5" s="194"/>
      <c r="I5" s="65"/>
      <c r="J5" s="130"/>
      <c r="K5" s="65"/>
      <c r="L5" s="65"/>
      <c r="M5" s="104"/>
      <c r="N5" s="104"/>
      <c r="O5" s="65"/>
      <c r="P5" s="95"/>
      <c r="Q5" s="99"/>
    </row>
    <row r="6" spans="1:17" x14ac:dyDescent="0.25">
      <c r="A6" s="7" t="s">
        <v>3</v>
      </c>
      <c r="B6" s="71"/>
      <c r="C6" s="71"/>
      <c r="D6" s="71"/>
      <c r="E6" s="72"/>
      <c r="F6" s="65"/>
      <c r="G6" s="68"/>
      <c r="H6" s="195"/>
      <c r="I6" s="65"/>
      <c r="J6" s="130"/>
      <c r="K6" s="65"/>
      <c r="L6" s="68"/>
      <c r="M6" s="67"/>
      <c r="N6" s="104"/>
      <c r="O6" s="65"/>
      <c r="P6" s="95"/>
      <c r="Q6" s="99"/>
    </row>
    <row r="7" spans="1:17" x14ac:dyDescent="0.25">
      <c r="A7" s="3" t="s">
        <v>4</v>
      </c>
      <c r="B7" s="65">
        <f t="shared" ref="B7:B17" si="0">AVERAGE(F7:P7)</f>
        <v>1.1560413802686826</v>
      </c>
      <c r="C7" s="65">
        <f t="shared" ref="C7:C17" si="1">MIN(F7:P7)</f>
        <v>1.1000000000000001</v>
      </c>
      <c r="D7" s="65">
        <f t="shared" ref="D7:D17" si="2">MAX(F7:P7)</f>
        <v>1.4225595528999999</v>
      </c>
      <c r="E7" s="67"/>
      <c r="F7" s="181">
        <v>1.1000000000000001</v>
      </c>
      <c r="G7" s="206">
        <v>1.1000000000000001</v>
      </c>
      <c r="H7" s="65">
        <v>1.131489645523831</v>
      </c>
      <c r="I7" s="65">
        <v>1.1303894877157994</v>
      </c>
      <c r="J7" s="67">
        <v>1.4225595528999999</v>
      </c>
      <c r="K7" s="182">
        <v>1.1000000000000001</v>
      </c>
      <c r="L7" s="183">
        <v>1.1000000000000001</v>
      </c>
      <c r="M7" s="11">
        <v>1.1000000000000001</v>
      </c>
      <c r="N7" s="203">
        <v>1.1000000000000001</v>
      </c>
      <c r="O7" s="83">
        <v>1.2</v>
      </c>
      <c r="P7" s="95">
        <v>1.2320164968158798</v>
      </c>
      <c r="Q7" s="99"/>
    </row>
    <row r="8" spans="1:17" x14ac:dyDescent="0.25">
      <c r="A8" s="3" t="s">
        <v>5</v>
      </c>
      <c r="B8" s="65">
        <f t="shared" si="0"/>
        <v>1.2440159917699225</v>
      </c>
      <c r="C8" s="65">
        <f t="shared" si="1"/>
        <v>1</v>
      </c>
      <c r="D8" s="65">
        <f t="shared" si="2"/>
        <v>1.7888105705941237</v>
      </c>
      <c r="E8" s="67"/>
      <c r="F8" s="181"/>
      <c r="G8" s="206">
        <v>1.2</v>
      </c>
      <c r="H8" s="65">
        <v>1.1555154303770188</v>
      </c>
      <c r="I8" s="65">
        <v>1.063785941418316</v>
      </c>
      <c r="J8"/>
      <c r="K8" s="182">
        <v>1.3</v>
      </c>
      <c r="L8" s="183"/>
      <c r="M8" s="11">
        <v>1</v>
      </c>
      <c r="N8" s="203">
        <v>1.2</v>
      </c>
      <c r="O8" s="83"/>
      <c r="P8" s="95">
        <v>1.7888105705941237</v>
      </c>
      <c r="Q8" s="99"/>
    </row>
    <row r="9" spans="1:17" x14ac:dyDescent="0.25">
      <c r="A9" s="3" t="s">
        <v>6</v>
      </c>
      <c r="B9" s="65">
        <f t="shared" si="0"/>
        <v>1.7742089194177768</v>
      </c>
      <c r="C9" s="65">
        <f t="shared" si="1"/>
        <v>0.91308369352278707</v>
      </c>
      <c r="D9" s="65">
        <f t="shared" si="2"/>
        <v>2.0102093172466695</v>
      </c>
      <c r="E9" s="67"/>
      <c r="F9" s="181"/>
      <c r="G9" s="206">
        <v>1.9</v>
      </c>
      <c r="H9" s="65">
        <v>1.896169425154981</v>
      </c>
      <c r="I9" s="65">
        <v>2.0102093172466695</v>
      </c>
      <c r="J9"/>
      <c r="K9" s="182">
        <v>1.9</v>
      </c>
      <c r="L9" s="183"/>
      <c r="M9" s="11">
        <v>1.9</v>
      </c>
      <c r="N9" s="203">
        <v>1.9</v>
      </c>
      <c r="O9" s="83"/>
      <c r="P9" s="95">
        <v>0.91308369352278707</v>
      </c>
      <c r="Q9" s="99"/>
    </row>
    <row r="10" spans="1:17" x14ac:dyDescent="0.25">
      <c r="A10" s="3" t="s">
        <v>7</v>
      </c>
      <c r="B10" s="65">
        <f t="shared" si="0"/>
        <v>1.0787198352585408</v>
      </c>
      <c r="C10" s="65">
        <f t="shared" si="1"/>
        <v>-0.7</v>
      </c>
      <c r="D10" s="65">
        <f t="shared" si="2"/>
        <v>2.1963728485632439</v>
      </c>
      <c r="E10" s="67"/>
      <c r="F10" s="181"/>
      <c r="G10" s="206">
        <v>1.4</v>
      </c>
      <c r="H10" s="65">
        <v>1.0292514596709212</v>
      </c>
      <c r="I10" s="65">
        <v>1.12541453857562</v>
      </c>
      <c r="J10"/>
      <c r="K10" s="182">
        <v>-0.7</v>
      </c>
      <c r="L10" s="183"/>
      <c r="M10" s="11">
        <v>1.2</v>
      </c>
      <c r="N10" s="203">
        <v>1.3</v>
      </c>
      <c r="O10" s="83"/>
      <c r="P10" s="95">
        <v>2.1963728485632439</v>
      </c>
      <c r="Q10" s="99"/>
    </row>
    <row r="11" spans="1:17" x14ac:dyDescent="0.25">
      <c r="A11" s="3" t="s">
        <v>8</v>
      </c>
      <c r="B11" s="65">
        <f t="shared" si="0"/>
        <v>6.2508449251481135</v>
      </c>
      <c r="C11" s="65">
        <f t="shared" si="1"/>
        <v>1.6160897985406875</v>
      </c>
      <c r="D11" s="65">
        <f t="shared" si="2"/>
        <v>9.6872899020517664</v>
      </c>
      <c r="E11" s="67"/>
      <c r="F11" s="181"/>
      <c r="G11" s="206"/>
      <c r="H11" s="65">
        <v>1.6160897985406875</v>
      </c>
      <c r="I11" s="182"/>
      <c r="J11"/>
      <c r="K11" s="182">
        <v>6.8</v>
      </c>
      <c r="L11" s="183"/>
      <c r="M11" s="11">
        <v>6.9</v>
      </c>
      <c r="N11" s="201"/>
      <c r="O11" s="83"/>
      <c r="P11" s="95">
        <v>9.6872899020517664</v>
      </c>
      <c r="Q11" s="99"/>
    </row>
    <row r="12" spans="1:17" x14ac:dyDescent="0.25">
      <c r="A12" s="3" t="s">
        <v>9</v>
      </c>
      <c r="B12" s="65">
        <f t="shared" si="0"/>
        <v>1.2360778071781542</v>
      </c>
      <c r="C12" s="65">
        <f t="shared" si="1"/>
        <v>-1.7</v>
      </c>
      <c r="D12" s="65">
        <f t="shared" si="2"/>
        <v>3.1282214301719291</v>
      </c>
      <c r="E12" s="67"/>
      <c r="F12" s="181"/>
      <c r="G12" s="206"/>
      <c r="H12" s="65">
        <v>1.6160897985406875</v>
      </c>
      <c r="I12" s="182"/>
      <c r="J12"/>
      <c r="K12" s="182">
        <v>-1.7</v>
      </c>
      <c r="L12" s="183"/>
      <c r="M12" s="11">
        <v>1.9</v>
      </c>
      <c r="N12" s="201"/>
      <c r="O12" s="83"/>
      <c r="P12" s="95">
        <v>3.1282214301719291</v>
      </c>
      <c r="Q12" s="99"/>
    </row>
    <row r="13" spans="1:17" x14ac:dyDescent="0.25">
      <c r="A13" s="3" t="s">
        <v>10</v>
      </c>
      <c r="B13" s="65">
        <f t="shared" si="0"/>
        <v>-1.6287316740662594</v>
      </c>
      <c r="C13" s="65">
        <f t="shared" si="1"/>
        <v>-5.7293310577637202</v>
      </c>
      <c r="D13" s="65">
        <f t="shared" si="2"/>
        <v>6.7144043614986826</v>
      </c>
      <c r="E13" s="67"/>
      <c r="F13" s="181"/>
      <c r="G13" s="206"/>
      <c r="H13" s="65">
        <v>6.7144043614986826</v>
      </c>
      <c r="I13" s="182"/>
      <c r="J13"/>
      <c r="K13" s="182">
        <v>-2.5</v>
      </c>
      <c r="L13" s="6"/>
      <c r="M13" s="11">
        <v>-5</v>
      </c>
      <c r="N13" s="201"/>
      <c r="O13" s="83"/>
      <c r="P13" s="95">
        <v>-5.7293310577637202</v>
      </c>
      <c r="Q13" s="99"/>
    </row>
    <row r="14" spans="1:17" x14ac:dyDescent="0.25">
      <c r="A14" s="3" t="s">
        <v>11</v>
      </c>
      <c r="B14" s="65">
        <f t="shared" si="0"/>
        <v>-0.51201011941216401</v>
      </c>
      <c r="C14" s="65">
        <f t="shared" si="1"/>
        <v>-0.81633172059075965</v>
      </c>
      <c r="D14" s="65">
        <f t="shared" si="2"/>
        <v>0.15628112352993934</v>
      </c>
      <c r="E14" s="67"/>
      <c r="F14" s="181"/>
      <c r="G14" s="206"/>
      <c r="H14" s="65"/>
      <c r="I14" s="65">
        <v>-0.81633172059075965</v>
      </c>
      <c r="J14"/>
      <c r="K14" s="182">
        <v>-0.4</v>
      </c>
      <c r="L14" s="6"/>
      <c r="M14" s="65">
        <v>-0.7</v>
      </c>
      <c r="N14" s="203">
        <v>-0.8</v>
      </c>
      <c r="O14" s="83"/>
      <c r="P14" s="95">
        <v>0.15628112352993934</v>
      </c>
      <c r="Q14" s="99"/>
    </row>
    <row r="15" spans="1:17" x14ac:dyDescent="0.25">
      <c r="A15" s="3" t="s">
        <v>12</v>
      </c>
      <c r="B15" s="65">
        <f t="shared" si="0"/>
        <v>-1.8761626083112419</v>
      </c>
      <c r="C15" s="65">
        <f t="shared" si="1"/>
        <v>-2.1</v>
      </c>
      <c r="D15" s="65">
        <f t="shared" si="2"/>
        <v>-1.1000000000000001</v>
      </c>
      <c r="E15" s="67"/>
      <c r="F15" s="181"/>
      <c r="G15" s="206">
        <v>-1.9</v>
      </c>
      <c r="H15" s="65">
        <v>-1.9231086547129794</v>
      </c>
      <c r="I15" s="65">
        <v>-2.0399443690577779</v>
      </c>
      <c r="J15"/>
      <c r="K15" s="182">
        <v>-1.1000000000000001</v>
      </c>
      <c r="L15" s="6"/>
      <c r="M15" s="65">
        <v>-2.1</v>
      </c>
      <c r="N15" s="203">
        <v>-2</v>
      </c>
      <c r="O15" s="83"/>
      <c r="P15" s="95">
        <v>-2.0700852344079368</v>
      </c>
      <c r="Q15" s="99"/>
    </row>
    <row r="16" spans="1:17" x14ac:dyDescent="0.25">
      <c r="A16" s="3" t="s">
        <v>13</v>
      </c>
      <c r="B16" s="65">
        <f t="shared" si="0"/>
        <v>-2.4498321635757381</v>
      </c>
      <c r="C16" s="65">
        <f t="shared" si="1"/>
        <v>-2.8533396470993955</v>
      </c>
      <c r="D16" s="65">
        <f t="shared" si="2"/>
        <v>-1.3580951785243101</v>
      </c>
      <c r="E16" s="67"/>
      <c r="F16" s="181"/>
      <c r="G16" s="206">
        <v>-2.6</v>
      </c>
      <c r="H16" s="65">
        <v>-2.737390319406463</v>
      </c>
      <c r="I16" s="65">
        <v>-2.8533396470993955</v>
      </c>
      <c r="J16"/>
      <c r="K16" s="182">
        <v>-2.1</v>
      </c>
      <c r="L16" s="6"/>
      <c r="M16" s="11">
        <v>-2.8</v>
      </c>
      <c r="N16" s="203">
        <v>-2.7</v>
      </c>
      <c r="O16" s="83"/>
      <c r="P16" s="95">
        <v>-1.3580951785243101</v>
      </c>
      <c r="Q16" s="99"/>
    </row>
    <row r="17" spans="1:17" x14ac:dyDescent="0.25">
      <c r="A17" s="3" t="s">
        <v>14</v>
      </c>
      <c r="B17" s="65">
        <f t="shared" si="0"/>
        <v>0.44563151986660232</v>
      </c>
      <c r="C17" s="65">
        <f t="shared" si="1"/>
        <v>-0.60449659348673079</v>
      </c>
      <c r="D17" s="65">
        <f t="shared" si="2"/>
        <v>0.9</v>
      </c>
      <c r="E17" s="67"/>
      <c r="F17" s="181"/>
      <c r="G17" s="206"/>
      <c r="H17" s="65">
        <v>0.66329466806225668</v>
      </c>
      <c r="I17" s="65">
        <v>0.51499104462408829</v>
      </c>
      <c r="J17"/>
      <c r="K17" s="182">
        <v>0.9</v>
      </c>
      <c r="L17" s="6"/>
      <c r="M17" s="11">
        <v>0.6</v>
      </c>
      <c r="N17" s="203">
        <v>0.6</v>
      </c>
      <c r="O17" s="83"/>
      <c r="P17" s="95">
        <v>-0.60449659348673079</v>
      </c>
      <c r="Q17" s="99"/>
    </row>
    <row r="18" spans="1:17" x14ac:dyDescent="0.25">
      <c r="A18" s="3"/>
      <c r="B18" s="65"/>
      <c r="C18" s="65"/>
      <c r="D18" s="65"/>
      <c r="E18" s="67"/>
      <c r="F18" s="181"/>
      <c r="G18" s="206"/>
      <c r="H18" s="65"/>
      <c r="I18" s="182"/>
      <c r="J18"/>
      <c r="K18" s="182"/>
      <c r="L18" s="6"/>
      <c r="M18" s="11"/>
      <c r="N18" s="201"/>
      <c r="O18" s="83"/>
      <c r="P18" s="95"/>
      <c r="Q18" s="99"/>
    </row>
    <row r="19" spans="1:17" x14ac:dyDescent="0.25">
      <c r="A19" s="7" t="s">
        <v>15</v>
      </c>
      <c r="B19" s="71"/>
      <c r="C19" s="71"/>
      <c r="D19" s="71"/>
      <c r="E19" s="72"/>
      <c r="F19" s="181"/>
      <c r="G19" s="206"/>
      <c r="H19" s="65"/>
      <c r="I19" s="182"/>
      <c r="J19"/>
      <c r="K19" s="182"/>
      <c r="M19" s="11"/>
      <c r="N19" s="201"/>
      <c r="O19" s="83"/>
      <c r="P19" s="95"/>
      <c r="Q19" s="99"/>
    </row>
    <row r="20" spans="1:17" x14ac:dyDescent="0.25">
      <c r="A20" s="3" t="s">
        <v>16</v>
      </c>
      <c r="B20" s="65">
        <f>AVERAGE(F20:P20)</f>
        <v>0.39609803333289212</v>
      </c>
      <c r="C20" s="65">
        <f>MIN(F20:P20)</f>
        <v>0.38043195534140928</v>
      </c>
      <c r="D20" s="65">
        <f>MAX(F20:P20)</f>
        <v>0.40396017799015915</v>
      </c>
      <c r="E20" s="67"/>
      <c r="F20" s="181"/>
      <c r="G20" s="206"/>
      <c r="H20" s="65">
        <v>0.40396017799015915</v>
      </c>
      <c r="I20" s="182"/>
      <c r="J20"/>
      <c r="K20" s="182">
        <v>0.4</v>
      </c>
      <c r="M20" s="11">
        <v>0.4</v>
      </c>
      <c r="N20" s="201"/>
      <c r="O20" s="83"/>
      <c r="P20" s="95">
        <v>0.38043195534140928</v>
      </c>
      <c r="Q20" s="99"/>
    </row>
    <row r="21" spans="1:17" x14ac:dyDescent="0.25">
      <c r="A21" s="3" t="s">
        <v>17</v>
      </c>
      <c r="B21" s="65">
        <f>AVERAGE(F21:P21)</f>
        <v>5.6696490674508482</v>
      </c>
      <c r="C21" s="65">
        <f>MIN(F21:P21)</f>
        <v>5.5215945407359843</v>
      </c>
      <c r="D21" s="65">
        <f>MAX(F21:P21)</f>
        <v>5.8</v>
      </c>
      <c r="E21" s="67"/>
      <c r="F21" s="181"/>
      <c r="G21" s="206">
        <v>5.8</v>
      </c>
      <c r="H21" s="65">
        <v>5.5215945407359843</v>
      </c>
      <c r="I21" s="65">
        <v>5.6749999999999998</v>
      </c>
      <c r="J21"/>
      <c r="K21" s="182">
        <v>5.7</v>
      </c>
      <c r="M21" s="11">
        <v>5.6</v>
      </c>
      <c r="N21" s="201"/>
      <c r="O21" s="83"/>
      <c r="P21" s="95">
        <v>5.7212998639691044</v>
      </c>
      <c r="Q21" s="99"/>
    </row>
    <row r="22" spans="1:17" x14ac:dyDescent="0.25">
      <c r="A22" s="3"/>
      <c r="B22" s="65"/>
      <c r="C22" s="65"/>
      <c r="D22" s="65"/>
      <c r="E22" s="67"/>
      <c r="F22" s="181"/>
      <c r="G22" s="206"/>
      <c r="H22" s="65"/>
      <c r="I22" s="182"/>
      <c r="J22"/>
      <c r="K22" s="182"/>
      <c r="M22" s="11"/>
      <c r="N22" s="201"/>
      <c r="O22" s="83"/>
      <c r="P22" s="95"/>
      <c r="Q22" s="99"/>
    </row>
    <row r="23" spans="1:17" x14ac:dyDescent="0.25">
      <c r="A23" s="7" t="s">
        <v>18</v>
      </c>
      <c r="B23" s="71"/>
      <c r="C23" s="71"/>
      <c r="D23" s="71"/>
      <c r="E23" s="72"/>
      <c r="F23" s="181"/>
      <c r="G23" s="206"/>
      <c r="H23" s="65"/>
      <c r="I23" s="182"/>
      <c r="J23"/>
      <c r="K23" s="182"/>
      <c r="M23" s="11"/>
      <c r="N23" s="201"/>
      <c r="O23" s="83"/>
      <c r="P23" s="95"/>
      <c r="Q23" s="99"/>
    </row>
    <row r="24" spans="1:17" x14ac:dyDescent="0.25">
      <c r="A24" s="3" t="s">
        <v>42</v>
      </c>
      <c r="B24" s="65">
        <f>AVERAGE(F24:P24)</f>
        <v>3.9777342426008864</v>
      </c>
      <c r="C24" s="65">
        <f>MIN(F24:P24)</f>
        <v>3.3</v>
      </c>
      <c r="D24" s="65">
        <f>MAX(F24:P24)</f>
        <v>4.4531699562810667</v>
      </c>
      <c r="E24" s="67"/>
      <c r="F24" s="181">
        <v>4.2</v>
      </c>
      <c r="G24" s="206">
        <v>4</v>
      </c>
      <c r="H24" s="65">
        <v>4.4531699562810667</v>
      </c>
      <c r="I24" s="65">
        <v>4.158726114972934</v>
      </c>
      <c r="J24" s="67">
        <v>3.73</v>
      </c>
      <c r="K24" s="182">
        <v>3.3</v>
      </c>
      <c r="L24" s="67"/>
      <c r="M24" s="11">
        <v>4</v>
      </c>
      <c r="N24" s="203">
        <v>4.0999999999999996</v>
      </c>
      <c r="O24" s="83"/>
      <c r="P24" s="95">
        <v>3.857712112153977</v>
      </c>
      <c r="Q24" s="99"/>
    </row>
    <row r="25" spans="1:17" x14ac:dyDescent="0.25">
      <c r="A25" s="146" t="s">
        <v>43</v>
      </c>
      <c r="B25" s="65">
        <f>AVERAGE(F25:P25)</f>
        <v>3.2161872770667386</v>
      </c>
      <c r="C25" s="65">
        <f>MIN(F25:P25)</f>
        <v>2.9692952871775757</v>
      </c>
      <c r="D25" s="65">
        <f>MAX(F25:P25)</f>
        <v>3.379266544022641</v>
      </c>
      <c r="E25" s="67"/>
      <c r="F25" s="180"/>
      <c r="G25" s="206"/>
      <c r="H25" s="65"/>
      <c r="I25" s="65">
        <v>3.379266544022641</v>
      </c>
      <c r="J25"/>
      <c r="K25" s="182"/>
      <c r="L25" s="67"/>
      <c r="M25" s="137"/>
      <c r="N25" s="203">
        <v>3.3</v>
      </c>
      <c r="O25" s="83"/>
      <c r="P25" s="95">
        <v>2.9692952871775757</v>
      </c>
      <c r="Q25" s="99"/>
    </row>
    <row r="26" spans="1:17" x14ac:dyDescent="0.25">
      <c r="A26" s="3" t="s">
        <v>19</v>
      </c>
      <c r="B26" s="65">
        <f>AVERAGE(F26:P26)</f>
        <v>2.4697612423266069</v>
      </c>
      <c r="C26" s="65">
        <f>MIN(F26:P26)</f>
        <v>2.1816636655310306</v>
      </c>
      <c r="D26" s="65">
        <f>MAX(F26:P26)</f>
        <v>2.655434062167461</v>
      </c>
      <c r="E26" s="67"/>
      <c r="F26" s="180"/>
      <c r="G26" s="206"/>
      <c r="H26" s="65">
        <v>2.655434062167461</v>
      </c>
      <c r="I26" s="65">
        <v>2.572185999281329</v>
      </c>
      <c r="J26"/>
      <c r="K26" s="182"/>
      <c r="L26" s="6"/>
      <c r="M26" s="137"/>
      <c r="N26" s="201"/>
      <c r="O26" s="83"/>
      <c r="P26" s="95">
        <v>2.1816636655310306</v>
      </c>
      <c r="Q26" s="99"/>
    </row>
    <row r="27" spans="1:17" x14ac:dyDescent="0.25">
      <c r="A27" s="3"/>
      <c r="B27" s="65"/>
      <c r="C27" s="65"/>
      <c r="D27" s="65"/>
      <c r="E27" s="67"/>
      <c r="F27" s="180"/>
      <c r="G27" s="206"/>
      <c r="H27" s="65"/>
      <c r="I27" s="182"/>
      <c r="J27"/>
      <c r="K27" s="182"/>
      <c r="L27" s="6"/>
      <c r="M27" s="11"/>
      <c r="N27" s="201"/>
      <c r="O27" s="83"/>
      <c r="P27" s="95"/>
      <c r="Q27" s="99"/>
    </row>
    <row r="28" spans="1:17" x14ac:dyDescent="0.25">
      <c r="A28" s="7" t="s">
        <v>20</v>
      </c>
      <c r="B28" s="65">
        <f>AVERAGE(F28:P28)</f>
        <v>-0.42517482910498466</v>
      </c>
      <c r="C28" s="65">
        <f>MIN(F28:P28)</f>
        <v>-1.1315382647984904</v>
      </c>
      <c r="D28" s="65">
        <f>MAX(F28:P28)</f>
        <v>0.4308389483785518</v>
      </c>
      <c r="E28" s="72"/>
      <c r="F28" s="11"/>
      <c r="G28" s="206"/>
      <c r="H28" s="65">
        <v>0.4308389483785518</v>
      </c>
      <c r="I28" s="182"/>
      <c r="J28">
        <v>-0.5</v>
      </c>
      <c r="K28" s="182"/>
      <c r="L28" s="68"/>
      <c r="M28" s="65">
        <v>-0.5</v>
      </c>
      <c r="N28" s="201"/>
      <c r="O28" s="83"/>
      <c r="P28" s="95">
        <v>-1.1315382647984904</v>
      </c>
      <c r="Q28" s="99"/>
    </row>
    <row r="29" spans="1:17" x14ac:dyDescent="0.25">
      <c r="A29" s="3"/>
      <c r="B29" s="65"/>
      <c r="C29" s="65"/>
      <c r="D29" s="65"/>
      <c r="E29" s="67"/>
      <c r="F29" s="11"/>
      <c r="G29" s="206"/>
      <c r="H29" s="65"/>
      <c r="I29" s="182"/>
      <c r="J29"/>
      <c r="K29" s="182"/>
      <c r="L29" s="68"/>
      <c r="M29" s="11"/>
      <c r="N29" s="201"/>
      <c r="O29" s="83"/>
      <c r="P29" s="95"/>
      <c r="Q29" s="99"/>
    </row>
    <row r="30" spans="1:17" x14ac:dyDescent="0.25">
      <c r="A30" s="7" t="s">
        <v>21</v>
      </c>
      <c r="B30" s="71"/>
      <c r="C30" s="71"/>
      <c r="D30" s="71"/>
      <c r="E30" s="72"/>
      <c r="F30" s="11"/>
      <c r="G30" s="206"/>
      <c r="H30" s="65"/>
      <c r="I30" s="182"/>
      <c r="J30"/>
      <c r="K30" s="182"/>
      <c r="L30" s="68"/>
      <c r="M30" s="11"/>
      <c r="N30" s="201"/>
      <c r="O30" s="83"/>
      <c r="P30" s="95"/>
      <c r="Q30" s="99"/>
    </row>
    <row r="31" spans="1:17" x14ac:dyDescent="0.25">
      <c r="A31" s="8" t="s">
        <v>22</v>
      </c>
      <c r="B31" s="65">
        <f>AVERAGE(F31:P31)</f>
        <v>-4.5926626680105631</v>
      </c>
      <c r="C31" s="65">
        <f>MIN(F31:P31)</f>
        <v>-5.4</v>
      </c>
      <c r="D31" s="65">
        <f>MAX(F31:P31)</f>
        <v>-4.1792990211096033</v>
      </c>
      <c r="E31" s="73"/>
      <c r="F31" s="11"/>
      <c r="G31" s="206">
        <v>-5.4</v>
      </c>
      <c r="H31" s="65">
        <v>-4.1792990211096033</v>
      </c>
      <c r="I31" s="182">
        <v>-4.2</v>
      </c>
      <c r="J31">
        <v>-4.5</v>
      </c>
      <c r="K31" s="182">
        <v>-4.7</v>
      </c>
      <c r="L31" s="68"/>
      <c r="M31" s="11">
        <v>-4.5999999999999996</v>
      </c>
      <c r="N31" s="203">
        <v>-4.4000000000000004</v>
      </c>
      <c r="O31" s="83"/>
      <c r="P31" s="95">
        <v>-4.7620023229748973</v>
      </c>
      <c r="Q31" s="99"/>
    </row>
    <row r="32" spans="1:17" x14ac:dyDescent="0.25">
      <c r="A32" s="8" t="s">
        <v>23</v>
      </c>
      <c r="B32" s="65">
        <f>AVERAGE(F32:P32)</f>
        <v>-2.4825500833127396</v>
      </c>
      <c r="C32" s="65">
        <f>MIN(F32:P32)</f>
        <v>-3.2</v>
      </c>
      <c r="D32" s="65">
        <f>MAX(F32:P32)</f>
        <v>-2</v>
      </c>
      <c r="E32" s="73"/>
      <c r="F32" s="11"/>
      <c r="G32" s="206">
        <v>-3.2</v>
      </c>
      <c r="H32" s="65">
        <v>-2.3990616441013528</v>
      </c>
      <c r="I32" s="182">
        <v>-2</v>
      </c>
      <c r="J32"/>
      <c r="K32" s="182">
        <v>-2.4</v>
      </c>
      <c r="L32" s="68"/>
      <c r="M32" s="11">
        <v>-2.4</v>
      </c>
      <c r="N32" s="201"/>
      <c r="O32" s="83"/>
      <c r="P32" s="95">
        <v>-2.4962388557750854</v>
      </c>
      <c r="Q32" s="99"/>
    </row>
    <row r="33" spans="1:17" x14ac:dyDescent="0.25">
      <c r="A33" s="9" t="s">
        <v>24</v>
      </c>
      <c r="B33" s="66">
        <f>AVERAGE(F33:P33)</f>
        <v>106.05642062758936</v>
      </c>
      <c r="C33" s="66">
        <f>MIN(F33:P33)</f>
        <v>105.3</v>
      </c>
      <c r="D33" s="66">
        <f>MAX(F33:P33)</f>
        <v>107.8</v>
      </c>
      <c r="E33" s="73"/>
      <c r="F33" s="91"/>
      <c r="G33" s="207">
        <v>107.8</v>
      </c>
      <c r="H33" s="66">
        <v>105.63055980806558</v>
      </c>
      <c r="I33" s="91">
        <v>105.3</v>
      </c>
      <c r="J33" s="113"/>
      <c r="K33" s="91">
        <v>106.4</v>
      </c>
      <c r="L33" s="103"/>
      <c r="M33" s="66">
        <v>105.8</v>
      </c>
      <c r="N33" s="202">
        <v>105.9</v>
      </c>
      <c r="O33" s="149"/>
      <c r="P33" s="100">
        <v>105.56438458506004</v>
      </c>
      <c r="Q33" s="99"/>
    </row>
    <row r="34" spans="1:17" x14ac:dyDescent="0.25">
      <c r="A34" s="16"/>
      <c r="B34" s="67"/>
      <c r="C34" s="67"/>
      <c r="D34" s="67"/>
      <c r="E34" s="73"/>
      <c r="H34" s="131"/>
      <c r="L34" s="67"/>
      <c r="M34" s="67"/>
      <c r="O34" s="114"/>
      <c r="P34" s="101"/>
      <c r="Q34" s="99"/>
    </row>
    <row r="35" spans="1:17" x14ac:dyDescent="0.25">
      <c r="A35" s="16"/>
      <c r="B35" s="67"/>
      <c r="C35" s="67"/>
      <c r="D35" s="67"/>
      <c r="E35" s="73"/>
      <c r="H35" s="131"/>
      <c r="L35" s="67"/>
      <c r="M35" s="67"/>
      <c r="O35" s="114"/>
      <c r="P35" s="101"/>
      <c r="Q35" s="99"/>
    </row>
    <row r="36" spans="1:17" x14ac:dyDescent="0.25">
      <c r="A36" s="15" t="s">
        <v>28</v>
      </c>
      <c r="B36" s="74"/>
      <c r="C36" s="74"/>
      <c r="D36" s="74"/>
      <c r="E36" s="72"/>
      <c r="F36" s="75"/>
      <c r="G36" s="75"/>
      <c r="H36" s="82"/>
      <c r="I36" s="75"/>
      <c r="J36" s="102"/>
      <c r="K36" s="75"/>
      <c r="L36" s="75"/>
      <c r="M36" s="75"/>
      <c r="N36" s="75"/>
      <c r="O36" s="82"/>
      <c r="P36" s="102"/>
      <c r="Q36" s="99"/>
    </row>
    <row r="37" spans="1:17" x14ac:dyDescent="0.25">
      <c r="A37" s="11" t="s">
        <v>45</v>
      </c>
      <c r="B37" s="65">
        <f>AVERAGE(F37:P37)</f>
        <v>0.26777777777777778</v>
      </c>
      <c r="C37" s="65">
        <f>MIN(F37:P37)</f>
        <v>0.2</v>
      </c>
      <c r="D37" s="65">
        <f>MAX(F37:P37)</f>
        <v>0.4</v>
      </c>
      <c r="E37" s="67"/>
      <c r="F37" s="65">
        <v>0.26</v>
      </c>
      <c r="G37" s="65">
        <v>0.3</v>
      </c>
      <c r="H37" s="83">
        <v>0.3</v>
      </c>
      <c r="I37" s="65">
        <v>0.3</v>
      </c>
      <c r="J37" s="95">
        <v>0.4</v>
      </c>
      <c r="K37" s="65">
        <v>0.2</v>
      </c>
      <c r="L37" s="65"/>
      <c r="M37" s="148">
        <v>0.2</v>
      </c>
      <c r="N37" s="148">
        <v>0.25</v>
      </c>
      <c r="O37" s="83"/>
      <c r="P37" s="95">
        <v>0.2</v>
      </c>
      <c r="Q37" s="99"/>
    </row>
    <row r="38" spans="1:17" x14ac:dyDescent="0.25">
      <c r="A38" s="91" t="s">
        <v>46</v>
      </c>
      <c r="B38" s="66">
        <f>AVERAGE(F38:P38)</f>
        <v>0.31499999999999995</v>
      </c>
      <c r="C38" s="66">
        <f>MIN(F38:P38)</f>
        <v>0.2</v>
      </c>
      <c r="D38" s="66">
        <f>MAX(F38:P38)</f>
        <v>0.5</v>
      </c>
      <c r="E38" s="67"/>
      <c r="F38" s="66">
        <v>0.32</v>
      </c>
      <c r="G38" s="66">
        <v>0.3</v>
      </c>
      <c r="H38" s="103">
        <v>0.3</v>
      </c>
      <c r="I38" s="66">
        <v>0.3</v>
      </c>
      <c r="J38" s="100">
        <v>0.5</v>
      </c>
      <c r="K38" s="66">
        <v>0.2</v>
      </c>
      <c r="L38" s="66"/>
      <c r="M38" s="147">
        <v>0.3</v>
      </c>
      <c r="N38" s="147">
        <v>0.3</v>
      </c>
      <c r="O38" s="149"/>
      <c r="P38" s="100"/>
      <c r="Q38" s="99"/>
    </row>
    <row r="39" spans="1:17" x14ac:dyDescent="0.25">
      <c r="A39" s="19"/>
      <c r="B39" s="16"/>
      <c r="C39" s="16"/>
      <c r="D39" s="16"/>
      <c r="E39" s="16"/>
      <c r="M39"/>
      <c r="O39" s="114"/>
    </row>
    <row r="40" spans="1:17" x14ac:dyDescent="0.25">
      <c r="A40" s="16"/>
      <c r="B40" s="16"/>
      <c r="C40" s="16"/>
      <c r="D40" s="16"/>
      <c r="E40" s="16"/>
      <c r="M40"/>
      <c r="O40" s="114"/>
    </row>
    <row r="41" spans="1:17" x14ac:dyDescent="0.25">
      <c r="A41" s="20">
        <v>2025</v>
      </c>
      <c r="B41" s="78"/>
      <c r="C41" s="78"/>
      <c r="D41" s="78"/>
      <c r="E41" s="79"/>
      <c r="F41" s="75"/>
      <c r="G41" s="75"/>
      <c r="H41" s="82"/>
      <c r="I41" s="93"/>
      <c r="J41" s="102"/>
      <c r="K41" s="75"/>
      <c r="L41" s="75"/>
      <c r="M41" s="75"/>
      <c r="N41" s="75"/>
      <c r="O41" s="150"/>
      <c r="P41" s="102"/>
      <c r="Q41" s="99"/>
    </row>
    <row r="42" spans="1:17" x14ac:dyDescent="0.25">
      <c r="A42" s="3"/>
      <c r="B42" s="65"/>
      <c r="C42" s="65"/>
      <c r="D42" s="65"/>
      <c r="E42" s="67"/>
      <c r="F42" s="65"/>
      <c r="G42" s="65"/>
      <c r="H42" s="83"/>
      <c r="I42" s="68"/>
      <c r="J42" s="95"/>
      <c r="K42" s="65"/>
      <c r="L42" s="65"/>
      <c r="M42" s="68"/>
      <c r="N42" s="65"/>
      <c r="O42" s="125"/>
      <c r="P42" s="95"/>
      <c r="Q42" s="99"/>
    </row>
    <row r="43" spans="1:17" x14ac:dyDescent="0.25">
      <c r="A43" s="7" t="s">
        <v>3</v>
      </c>
      <c r="B43" s="71"/>
      <c r="C43" s="71"/>
      <c r="D43" s="71"/>
      <c r="E43" s="72"/>
      <c r="F43" s="65"/>
      <c r="G43" s="104"/>
      <c r="H43" s="83"/>
      <c r="I43" s="68"/>
      <c r="J43" s="130"/>
      <c r="K43" s="65"/>
      <c r="L43" s="65"/>
      <c r="M43" s="68"/>
      <c r="N43" s="65"/>
      <c r="O43" s="125"/>
      <c r="P43" s="95"/>
      <c r="Q43" s="99"/>
    </row>
    <row r="44" spans="1:17" x14ac:dyDescent="0.25">
      <c r="A44" s="3" t="s">
        <v>4</v>
      </c>
      <c r="B44" s="65">
        <f t="shared" ref="B44:B54" si="3">AVERAGE(F44:P44)</f>
        <v>1.2267630993979195</v>
      </c>
      <c r="C44" s="65">
        <f t="shared" ref="C44:C54" si="4">MIN(F44:P44)</f>
        <v>0.9</v>
      </c>
      <c r="D44" s="65">
        <f t="shared" ref="D44:D54" si="5">MAX(F44:P44)</f>
        <v>1.8475887129599999</v>
      </c>
      <c r="E44" s="67"/>
      <c r="F44" s="182">
        <v>1.3</v>
      </c>
      <c r="G44" s="209">
        <v>1.2</v>
      </c>
      <c r="H44" s="65">
        <v>1.3588778796736145</v>
      </c>
      <c r="I44" s="68">
        <v>1.1767286627836437</v>
      </c>
      <c r="J44" s="67">
        <v>1.8475887129599999</v>
      </c>
      <c r="K44" s="182">
        <v>0.9</v>
      </c>
      <c r="L44" s="65">
        <v>1</v>
      </c>
      <c r="M44" s="11">
        <v>1.2</v>
      </c>
      <c r="N44" s="167">
        <v>1.1000000000000001</v>
      </c>
      <c r="O44" s="81">
        <v>1.2</v>
      </c>
      <c r="P44" s="95">
        <v>1.2111988379598593</v>
      </c>
      <c r="Q44" s="99"/>
    </row>
    <row r="45" spans="1:17" x14ac:dyDescent="0.25">
      <c r="A45" s="3" t="s">
        <v>5</v>
      </c>
      <c r="B45" s="65">
        <f t="shared" si="3"/>
        <v>1.3091365467914062</v>
      </c>
      <c r="C45" s="65">
        <f t="shared" si="4"/>
        <v>1.050517468941492</v>
      </c>
      <c r="D45" s="65">
        <f t="shared" si="5"/>
        <v>1.6</v>
      </c>
      <c r="E45" s="67"/>
      <c r="F45" s="182"/>
      <c r="G45" s="209">
        <v>1.6</v>
      </c>
      <c r="H45" s="65">
        <v>1.2516829722675649</v>
      </c>
      <c r="I45" s="68">
        <v>1.050517468941492</v>
      </c>
      <c r="J45"/>
      <c r="K45" s="182">
        <v>1.2</v>
      </c>
      <c r="L45" s="11"/>
      <c r="M45" s="11">
        <v>1.1000000000000001</v>
      </c>
      <c r="N45" s="167">
        <v>1.4</v>
      </c>
      <c r="O45" s="165"/>
      <c r="P45" s="95">
        <v>1.5617553863307876</v>
      </c>
      <c r="Q45" s="99"/>
    </row>
    <row r="46" spans="1:17" x14ac:dyDescent="0.25">
      <c r="A46" s="3" t="s">
        <v>6</v>
      </c>
      <c r="B46" s="65">
        <f t="shared" si="3"/>
        <v>1.144176779915709</v>
      </c>
      <c r="C46" s="65">
        <f t="shared" si="4"/>
        <v>0.8</v>
      </c>
      <c r="D46" s="65">
        <f t="shared" si="5"/>
        <v>1.6</v>
      </c>
      <c r="E46" s="67"/>
      <c r="F46" s="182"/>
      <c r="G46" s="209">
        <v>1.1000000000000001</v>
      </c>
      <c r="H46" s="65">
        <v>1.0838136697495004</v>
      </c>
      <c r="I46" s="68">
        <v>1.3950246907347807</v>
      </c>
      <c r="J46"/>
      <c r="K46" s="182">
        <v>1.6</v>
      </c>
      <c r="L46" s="11"/>
      <c r="M46" s="65">
        <v>0.8</v>
      </c>
      <c r="N46" s="167">
        <v>1</v>
      </c>
      <c r="O46" s="165"/>
      <c r="P46" s="95">
        <v>1.0303990989256828</v>
      </c>
      <c r="Q46" s="99"/>
    </row>
    <row r="47" spans="1:17" x14ac:dyDescent="0.25">
      <c r="A47" s="3" t="s">
        <v>7</v>
      </c>
      <c r="B47" s="65">
        <f t="shared" si="3"/>
        <v>2.4687474543459098</v>
      </c>
      <c r="C47" s="65">
        <f t="shared" si="4"/>
        <v>1.3</v>
      </c>
      <c r="D47" s="65">
        <f t="shared" si="5"/>
        <v>3.5</v>
      </c>
      <c r="E47" s="67"/>
      <c r="F47" s="182"/>
      <c r="G47" s="209">
        <v>3.5</v>
      </c>
      <c r="H47" s="65">
        <v>2.3768310887349653</v>
      </c>
      <c r="I47" s="68">
        <v>2.3122671634424163</v>
      </c>
      <c r="J47"/>
      <c r="K47" s="182">
        <v>1.3</v>
      </c>
      <c r="L47" s="11"/>
      <c r="M47" s="11">
        <v>2.9</v>
      </c>
      <c r="N47" s="167">
        <v>2.6</v>
      </c>
      <c r="O47" s="165"/>
      <c r="P47" s="95">
        <v>2.292133928243989</v>
      </c>
      <c r="Q47" s="99"/>
    </row>
    <row r="48" spans="1:17" x14ac:dyDescent="0.25">
      <c r="A48" s="3" t="s">
        <v>8</v>
      </c>
      <c r="B48" s="65">
        <f t="shared" si="3"/>
        <v>0.7739763025777382</v>
      </c>
      <c r="C48" s="65">
        <f t="shared" si="4"/>
        <v>-3.2733692880831722</v>
      </c>
      <c r="D48" s="65">
        <f t="shared" si="5"/>
        <v>2.7692744983941253</v>
      </c>
      <c r="E48" s="67"/>
      <c r="F48" s="182"/>
      <c r="G48" s="209"/>
      <c r="H48" s="65">
        <v>2.7692744983941253</v>
      </c>
      <c r="I48" s="183"/>
      <c r="J48"/>
      <c r="K48" s="182">
        <v>1.6</v>
      </c>
      <c r="L48" s="11"/>
      <c r="M48" s="11">
        <v>2</v>
      </c>
      <c r="N48" s="204"/>
      <c r="O48" s="165"/>
      <c r="P48" s="95">
        <v>-3.2733692880831722</v>
      </c>
      <c r="Q48" s="99"/>
    </row>
    <row r="49" spans="1:17" x14ac:dyDescent="0.25">
      <c r="A49" s="3" t="s">
        <v>9</v>
      </c>
      <c r="B49" s="65">
        <f t="shared" si="3"/>
        <v>2.8199477107619986</v>
      </c>
      <c r="C49" s="65">
        <f t="shared" si="4"/>
        <v>1</v>
      </c>
      <c r="D49" s="65">
        <f t="shared" si="5"/>
        <v>3.8</v>
      </c>
      <c r="E49" s="67"/>
      <c r="F49" s="182"/>
      <c r="G49" s="209"/>
      <c r="H49" s="65">
        <v>2.7692744983941253</v>
      </c>
      <c r="I49" s="183"/>
      <c r="J49"/>
      <c r="K49" s="182">
        <v>1</v>
      </c>
      <c r="L49" s="11"/>
      <c r="M49" s="11">
        <v>3.8</v>
      </c>
      <c r="N49" s="204"/>
      <c r="O49" s="165"/>
      <c r="P49" s="95">
        <v>3.7105163446538691</v>
      </c>
      <c r="Q49" s="99"/>
    </row>
    <row r="50" spans="1:17" x14ac:dyDescent="0.25">
      <c r="A50" s="3" t="s">
        <v>10</v>
      </c>
      <c r="B50" s="65">
        <f t="shared" si="3"/>
        <v>0.83499773882680628</v>
      </c>
      <c r="C50" s="65">
        <f t="shared" si="4"/>
        <v>-0.1</v>
      </c>
      <c r="D50" s="65">
        <f t="shared" si="5"/>
        <v>1.8314803402238233</v>
      </c>
      <c r="E50" s="67"/>
      <c r="F50" s="182"/>
      <c r="G50" s="209"/>
      <c r="H50" s="65">
        <v>1.8314803402238233</v>
      </c>
      <c r="I50" s="183"/>
      <c r="J50"/>
      <c r="K50" s="182">
        <v>1</v>
      </c>
      <c r="L50" s="11"/>
      <c r="M50" s="11">
        <v>-0.1</v>
      </c>
      <c r="N50" s="204"/>
      <c r="O50" s="165"/>
      <c r="P50" s="95">
        <v>0.60851061508340187</v>
      </c>
      <c r="Q50" s="99"/>
    </row>
    <row r="51" spans="1:17" x14ac:dyDescent="0.25">
      <c r="A51" s="3" t="s">
        <v>11</v>
      </c>
      <c r="B51" s="65">
        <f t="shared" si="3"/>
        <v>-0.11920334034480776</v>
      </c>
      <c r="C51" s="65">
        <f t="shared" si="4"/>
        <v>-0.4</v>
      </c>
      <c r="D51" s="65">
        <f t="shared" si="5"/>
        <v>0.1</v>
      </c>
      <c r="E51" s="67"/>
      <c r="F51" s="182"/>
      <c r="G51" s="209"/>
      <c r="H51" s="65"/>
      <c r="I51" s="68">
        <v>-9.5766786382025015E-2</v>
      </c>
      <c r="J51"/>
      <c r="K51" s="182">
        <v>-0.4</v>
      </c>
      <c r="L51" s="11"/>
      <c r="M51" s="65">
        <v>0.1</v>
      </c>
      <c r="N51" s="167">
        <v>-0.2</v>
      </c>
      <c r="O51" s="165"/>
      <c r="P51" s="95">
        <v>-2.4991534201373767E-4</v>
      </c>
      <c r="Q51" s="99"/>
    </row>
    <row r="52" spans="1:17" x14ac:dyDescent="0.25">
      <c r="A52" s="3" t="s">
        <v>12</v>
      </c>
      <c r="B52" s="65">
        <f t="shared" si="3"/>
        <v>1.5598937227109819</v>
      </c>
      <c r="C52" s="65">
        <f t="shared" si="4"/>
        <v>0.93621594310107081</v>
      </c>
      <c r="D52" s="65">
        <f t="shared" si="5"/>
        <v>2</v>
      </c>
      <c r="E52" s="67"/>
      <c r="F52" s="182"/>
      <c r="G52" s="209">
        <v>2</v>
      </c>
      <c r="H52" s="65">
        <v>1.7948926220037631</v>
      </c>
      <c r="I52" s="68">
        <v>0.93621594310107081</v>
      </c>
      <c r="J52"/>
      <c r="K52" s="182">
        <v>1.6</v>
      </c>
      <c r="L52" s="11"/>
      <c r="M52" s="11">
        <v>1.4</v>
      </c>
      <c r="N52" s="167">
        <v>1.4</v>
      </c>
      <c r="O52" s="165"/>
      <c r="P52" s="95">
        <v>1.7881474938720388</v>
      </c>
      <c r="Q52" s="99"/>
    </row>
    <row r="53" spans="1:17" x14ac:dyDescent="0.25">
      <c r="A53" s="3" t="s">
        <v>13</v>
      </c>
      <c r="B53" s="65">
        <f t="shared" si="3"/>
        <v>1.8359946448903</v>
      </c>
      <c r="C53" s="65">
        <f t="shared" si="4"/>
        <v>1.1353824588567818</v>
      </c>
      <c r="D53" s="65">
        <f t="shared" si="5"/>
        <v>2.5</v>
      </c>
      <c r="E53" s="67"/>
      <c r="F53" s="182"/>
      <c r="G53" s="209">
        <v>2.5</v>
      </c>
      <c r="H53" s="65">
        <v>1.8683751663539194</v>
      </c>
      <c r="I53" s="68">
        <v>1.1353824588567818</v>
      </c>
      <c r="J53"/>
      <c r="K53" s="182">
        <v>1.6</v>
      </c>
      <c r="L53" s="11"/>
      <c r="M53" s="11">
        <v>1.8</v>
      </c>
      <c r="N53" s="167">
        <v>1.7</v>
      </c>
      <c r="O53" s="165"/>
      <c r="P53" s="95">
        <v>2.248204889021399</v>
      </c>
      <c r="Q53" s="99"/>
    </row>
    <row r="54" spans="1:17" x14ac:dyDescent="0.25">
      <c r="A54" s="3" t="s">
        <v>14</v>
      </c>
      <c r="B54" s="65">
        <f t="shared" si="3"/>
        <v>-0.17161852905819278</v>
      </c>
      <c r="C54" s="65">
        <f t="shared" si="4"/>
        <v>-0.41121008392152369</v>
      </c>
      <c r="D54" s="65">
        <f t="shared" si="5"/>
        <v>0</v>
      </c>
      <c r="E54" s="67"/>
      <c r="F54" s="182"/>
      <c r="G54" s="209"/>
      <c r="H54" s="65">
        <v>-2.2920234359460029E-2</v>
      </c>
      <c r="I54" s="68">
        <v>-9.5580856068172987E-2</v>
      </c>
      <c r="J54"/>
      <c r="K54" s="182">
        <v>0</v>
      </c>
      <c r="L54" s="11"/>
      <c r="M54" s="11">
        <v>-0.3</v>
      </c>
      <c r="N54" s="167">
        <v>-0.2</v>
      </c>
      <c r="O54" s="165"/>
      <c r="P54" s="95">
        <v>-0.41121008392152369</v>
      </c>
      <c r="Q54" s="99"/>
    </row>
    <row r="55" spans="1:17" x14ac:dyDescent="0.25">
      <c r="A55" s="3"/>
      <c r="B55" s="65"/>
      <c r="C55" s="65"/>
      <c r="D55" s="65"/>
      <c r="E55" s="67"/>
      <c r="F55" s="182"/>
      <c r="G55" s="209"/>
      <c r="H55" s="65"/>
      <c r="I55" s="183"/>
      <c r="J55"/>
      <c r="K55" s="182"/>
      <c r="L55" s="11"/>
      <c r="M55" s="11"/>
      <c r="N55" s="204"/>
      <c r="O55" s="165"/>
      <c r="P55" s="95"/>
      <c r="Q55" s="99"/>
    </row>
    <row r="56" spans="1:17" x14ac:dyDescent="0.25">
      <c r="A56" s="7" t="s">
        <v>15</v>
      </c>
      <c r="B56" s="71"/>
      <c r="C56" s="71"/>
      <c r="D56" s="71"/>
      <c r="E56" s="72"/>
      <c r="F56" s="182"/>
      <c r="G56" s="209"/>
      <c r="H56" s="65"/>
      <c r="I56" s="183"/>
      <c r="J56"/>
      <c r="K56" s="182"/>
      <c r="L56" s="11"/>
      <c r="M56" s="11"/>
      <c r="N56" s="204"/>
      <c r="O56" s="165"/>
      <c r="P56" s="95"/>
      <c r="Q56" s="99"/>
    </row>
    <row r="57" spans="1:17" x14ac:dyDescent="0.25">
      <c r="A57" s="3" t="s">
        <v>16</v>
      </c>
      <c r="B57" s="65">
        <f>AVERAGE(F57:P57)</f>
        <v>0.58049600471032059</v>
      </c>
      <c r="C57" s="65">
        <f>MIN(F57:P57)</f>
        <v>0.4</v>
      </c>
      <c r="D57" s="65">
        <f>MAX(F57:P57)</f>
        <v>0.82656923429955675</v>
      </c>
      <c r="E57" s="67"/>
      <c r="F57" s="182"/>
      <c r="G57" s="209"/>
      <c r="H57" s="65">
        <v>0.82656923429955675</v>
      </c>
      <c r="I57" s="183"/>
      <c r="J57"/>
      <c r="K57" s="182">
        <v>0.4</v>
      </c>
      <c r="L57" s="11"/>
      <c r="M57" s="11">
        <v>0.5</v>
      </c>
      <c r="N57" s="204"/>
      <c r="O57" s="165"/>
      <c r="P57" s="95">
        <v>0.59541478454172569</v>
      </c>
      <c r="Q57" s="99"/>
    </row>
    <row r="58" spans="1:17" x14ac:dyDescent="0.25">
      <c r="A58" s="3" t="s">
        <v>17</v>
      </c>
      <c r="B58" s="65">
        <f>AVERAGE(F58:P58)</f>
        <v>5.7147871401685721</v>
      </c>
      <c r="C58" s="65">
        <f>MIN(F58:P58)</f>
        <v>5.4380390994849463</v>
      </c>
      <c r="D58" s="65">
        <f>MAX(F58:P58)</f>
        <v>6</v>
      </c>
      <c r="E58" s="67"/>
      <c r="F58" s="182"/>
      <c r="G58" s="209">
        <v>6</v>
      </c>
      <c r="H58" s="65">
        <v>5.4380390994849463</v>
      </c>
      <c r="I58" s="68">
        <v>5.8</v>
      </c>
      <c r="J58"/>
      <c r="K58" s="182">
        <v>5.7</v>
      </c>
      <c r="L58" s="11"/>
      <c r="M58" s="11">
        <v>5.6</v>
      </c>
      <c r="N58" s="204"/>
      <c r="O58" s="165"/>
      <c r="P58" s="95">
        <v>5.7506837415264851</v>
      </c>
      <c r="Q58" s="99"/>
    </row>
    <row r="59" spans="1:17" x14ac:dyDescent="0.25">
      <c r="A59" s="3"/>
      <c r="B59" s="65"/>
      <c r="C59" s="65"/>
      <c r="D59" s="65"/>
      <c r="E59" s="67"/>
      <c r="F59" s="182"/>
      <c r="G59" s="209"/>
      <c r="H59" s="65"/>
      <c r="I59" s="183"/>
      <c r="J59"/>
      <c r="K59" s="182"/>
      <c r="L59" s="11"/>
      <c r="M59" s="11"/>
      <c r="N59" s="204"/>
      <c r="O59" s="165"/>
      <c r="P59" s="95"/>
      <c r="Q59" s="99"/>
    </row>
    <row r="60" spans="1:17" x14ac:dyDescent="0.25">
      <c r="A60" s="7" t="s">
        <v>18</v>
      </c>
      <c r="B60" s="71"/>
      <c r="C60" s="71"/>
      <c r="D60" s="71"/>
      <c r="E60" s="72"/>
      <c r="F60" s="182"/>
      <c r="G60" s="209"/>
      <c r="H60" s="65"/>
      <c r="I60" s="183"/>
      <c r="J60"/>
      <c r="K60" s="182"/>
      <c r="L60" s="11"/>
      <c r="M60" s="11"/>
      <c r="N60" s="204"/>
      <c r="O60" s="165"/>
      <c r="P60" s="95"/>
      <c r="Q60" s="99"/>
    </row>
    <row r="61" spans="1:17" x14ac:dyDescent="0.25">
      <c r="A61" s="3" t="s">
        <v>42</v>
      </c>
      <c r="B61" s="65">
        <f>AVERAGE(F61:P61)</f>
        <v>2.3074880080640718</v>
      </c>
      <c r="C61" s="65">
        <f>MIN(F61:P61)</f>
        <v>1.9</v>
      </c>
      <c r="D61" s="65">
        <f>MAX(F61:P61)</f>
        <v>2.6933439419005722</v>
      </c>
      <c r="E61" s="67"/>
      <c r="F61" s="182">
        <v>2.4</v>
      </c>
      <c r="G61" s="209">
        <v>2.4</v>
      </c>
      <c r="H61" s="65">
        <v>2.6933439419005722</v>
      </c>
      <c r="I61" s="68">
        <v>2.2916906373236472</v>
      </c>
      <c r="J61" s="67">
        <v>1.9</v>
      </c>
      <c r="K61" s="182">
        <v>1.9</v>
      </c>
      <c r="L61" s="65"/>
      <c r="M61" s="11">
        <v>2.2000000000000002</v>
      </c>
      <c r="N61" s="167">
        <v>2.6</v>
      </c>
      <c r="O61" s="165"/>
      <c r="P61" s="95">
        <v>2.3823574933524272</v>
      </c>
      <c r="Q61" s="99"/>
    </row>
    <row r="62" spans="1:17" x14ac:dyDescent="0.25">
      <c r="A62" s="146" t="s">
        <v>43</v>
      </c>
      <c r="B62" s="65">
        <f>AVERAGE(F62:P62)</f>
        <v>2.3826638518287031</v>
      </c>
      <c r="C62" s="65">
        <f>MIN(F62:P62)</f>
        <v>1.8132103787475096</v>
      </c>
      <c r="D62" s="65">
        <f>MAX(F62:P62)</f>
        <v>2.7347811767386005</v>
      </c>
      <c r="E62" s="67"/>
      <c r="F62" s="182"/>
      <c r="G62" s="209"/>
      <c r="H62" s="65"/>
      <c r="I62" s="68">
        <v>2.7347811767386005</v>
      </c>
      <c r="J62"/>
      <c r="K62" s="182"/>
      <c r="L62" s="65"/>
      <c r="M62" s="137"/>
      <c r="N62" s="167">
        <v>2.6</v>
      </c>
      <c r="O62" s="165"/>
      <c r="P62" s="95">
        <v>1.8132103787475096</v>
      </c>
      <c r="Q62" s="99"/>
    </row>
    <row r="63" spans="1:17" x14ac:dyDescent="0.25">
      <c r="A63" s="3" t="s">
        <v>19</v>
      </c>
      <c r="B63" s="65">
        <f>AVERAGE(F63:P63)</f>
        <v>2.0434694906376727</v>
      </c>
      <c r="C63" s="65">
        <f>MIN(F63:P63)</f>
        <v>1.7671463302211254</v>
      </c>
      <c r="D63" s="65">
        <f>MAX(F63:P63)</f>
        <v>2.1867870831878466</v>
      </c>
      <c r="E63" s="67"/>
      <c r="F63" s="182"/>
      <c r="G63" s="209"/>
      <c r="H63" s="65">
        <v>2.176475058504046</v>
      </c>
      <c r="I63" s="68">
        <v>2.1867870831878466</v>
      </c>
      <c r="J63"/>
      <c r="K63" s="182"/>
      <c r="L63" s="11"/>
      <c r="M63" s="137"/>
      <c r="N63" s="204"/>
      <c r="O63" s="165"/>
      <c r="P63" s="95">
        <v>1.7671463302211254</v>
      </c>
      <c r="Q63" s="99"/>
    </row>
    <row r="64" spans="1:17" x14ac:dyDescent="0.25">
      <c r="A64" s="3"/>
      <c r="B64" s="65"/>
      <c r="C64" s="65"/>
      <c r="D64" s="65"/>
      <c r="E64" s="67"/>
      <c r="F64" s="182"/>
      <c r="G64" s="209"/>
      <c r="H64" s="65"/>
      <c r="I64" s="183"/>
      <c r="J64"/>
      <c r="K64" s="182"/>
      <c r="L64" s="65"/>
      <c r="M64" s="11"/>
      <c r="N64" s="204"/>
      <c r="O64" s="165"/>
      <c r="P64" s="95"/>
      <c r="Q64" s="99"/>
    </row>
    <row r="65" spans="1:17" x14ac:dyDescent="0.25">
      <c r="A65" s="7" t="s">
        <v>20</v>
      </c>
      <c r="B65" s="65">
        <f>AVERAGE(F65:P65)</f>
        <v>-0.49917966508230593</v>
      </c>
      <c r="C65" s="65">
        <f>MIN(F65:P65)</f>
        <v>-1.6225345615054572</v>
      </c>
      <c r="D65" s="65">
        <f>MAX(F65:P65)</f>
        <v>0.87581590117623354</v>
      </c>
      <c r="E65" s="72"/>
      <c r="F65" s="182"/>
      <c r="G65" s="209"/>
      <c r="H65" s="65">
        <v>0.87581590117623354</v>
      </c>
      <c r="I65" s="183"/>
      <c r="J65" s="67">
        <v>-0.25</v>
      </c>
      <c r="K65" s="182"/>
      <c r="L65" s="65"/>
      <c r="M65" s="65">
        <v>-1</v>
      </c>
      <c r="N65" s="204"/>
      <c r="O65" s="165"/>
      <c r="P65" s="95">
        <v>-1.6225345615054572</v>
      </c>
      <c r="Q65" s="99"/>
    </row>
    <row r="66" spans="1:17" x14ac:dyDescent="0.25">
      <c r="A66" s="3"/>
      <c r="B66" s="65"/>
      <c r="C66" s="65"/>
      <c r="D66" s="65"/>
      <c r="E66" s="67"/>
      <c r="F66" s="182"/>
      <c r="G66" s="209"/>
      <c r="H66" s="65"/>
      <c r="I66" s="183"/>
      <c r="J66"/>
      <c r="K66" s="182"/>
      <c r="L66" s="65"/>
      <c r="M66" s="11"/>
      <c r="N66" s="204"/>
      <c r="O66" s="165"/>
      <c r="P66" s="95"/>
      <c r="Q66" s="99"/>
    </row>
    <row r="67" spans="1:17" x14ac:dyDescent="0.25">
      <c r="A67" s="7" t="s">
        <v>21</v>
      </c>
      <c r="B67" s="71"/>
      <c r="C67" s="71"/>
      <c r="D67" s="71"/>
      <c r="E67" s="72"/>
      <c r="F67" s="182"/>
      <c r="G67" s="209"/>
      <c r="H67" s="65"/>
      <c r="I67" s="183"/>
      <c r="J67"/>
      <c r="K67" s="182"/>
      <c r="L67" s="65"/>
      <c r="M67" s="11"/>
      <c r="N67" s="204"/>
      <c r="O67" s="165"/>
      <c r="P67" s="95"/>
      <c r="Q67" s="99"/>
    </row>
    <row r="68" spans="1:17" x14ac:dyDescent="0.25">
      <c r="A68" s="8" t="s">
        <v>22</v>
      </c>
      <c r="B68" s="65">
        <f>AVERAGE(F68:P68)</f>
        <v>-4.8431747305024864</v>
      </c>
      <c r="C68" s="65">
        <f>MIN(F68:P68)</f>
        <v>-5.5</v>
      </c>
      <c r="D68" s="65">
        <f>MAX(F68:P68)</f>
        <v>-4.0162330983508054</v>
      </c>
      <c r="E68" s="73"/>
      <c r="F68" s="182"/>
      <c r="G68" s="209">
        <v>-5.5</v>
      </c>
      <c r="H68" s="65">
        <v>-4.0162330983508054</v>
      </c>
      <c r="I68" s="183">
        <v>-4.8</v>
      </c>
      <c r="J68" s="67">
        <v>-4.75</v>
      </c>
      <c r="K68" s="182">
        <v>-5.0999999999999996</v>
      </c>
      <c r="L68" s="65"/>
      <c r="M68" s="65">
        <v>-5</v>
      </c>
      <c r="N68" s="167">
        <v>-4.3</v>
      </c>
      <c r="O68" s="165"/>
      <c r="P68" s="95">
        <v>-5.279164745669088</v>
      </c>
      <c r="Q68" s="99"/>
    </row>
    <row r="69" spans="1:17" x14ac:dyDescent="0.25">
      <c r="A69" s="8" t="s">
        <v>23</v>
      </c>
      <c r="B69" s="65">
        <f>AVERAGE(F69:P69)</f>
        <v>-2.697166030193145</v>
      </c>
      <c r="C69" s="65">
        <f>MIN(F69:P69)</f>
        <v>-3.1</v>
      </c>
      <c r="D69" s="65">
        <f>MAX(F69:P69)</f>
        <v>-2.1802184335303916</v>
      </c>
      <c r="E69" s="73"/>
      <c r="F69" s="182"/>
      <c r="G69" s="209">
        <v>-3.1</v>
      </c>
      <c r="H69" s="65">
        <v>-2.1802184335303916</v>
      </c>
      <c r="I69" s="183">
        <v>-2.5</v>
      </c>
      <c r="J69"/>
      <c r="K69" s="182">
        <v>-2.7</v>
      </c>
      <c r="L69" s="65"/>
      <c r="M69" s="11">
        <v>-2.8</v>
      </c>
      <c r="N69" s="204"/>
      <c r="O69" s="165"/>
      <c r="P69" s="95">
        <v>-2.9027777476284751</v>
      </c>
      <c r="Q69" s="99"/>
    </row>
    <row r="70" spans="1:17" x14ac:dyDescent="0.25">
      <c r="A70" s="9" t="s">
        <v>24</v>
      </c>
      <c r="B70" s="66">
        <f>AVERAGE(F70:P70)</f>
        <v>107.5009781346853</v>
      </c>
      <c r="C70" s="66">
        <f>MIN(F70:P70)</f>
        <v>106.17517533523305</v>
      </c>
      <c r="D70" s="66">
        <f>MAX(F70:P70)</f>
        <v>109</v>
      </c>
      <c r="E70" s="73"/>
      <c r="F70" s="91"/>
      <c r="G70" s="210">
        <v>109</v>
      </c>
      <c r="H70" s="66">
        <v>106.17517533523305</v>
      </c>
      <c r="I70" s="118">
        <v>106.3</v>
      </c>
      <c r="J70" s="113"/>
      <c r="K70" s="91">
        <v>108.5</v>
      </c>
      <c r="L70" s="66"/>
      <c r="M70" s="91">
        <v>107.9</v>
      </c>
      <c r="N70" s="205">
        <v>106.5</v>
      </c>
      <c r="O70" s="166"/>
      <c r="P70" s="100">
        <v>108.131671607564</v>
      </c>
      <c r="Q70" s="99"/>
    </row>
    <row r="71" spans="1:17" x14ac:dyDescent="0.25">
      <c r="A71" s="16"/>
      <c r="B71" s="16"/>
      <c r="C71" s="16"/>
      <c r="D71" s="16"/>
      <c r="E71" s="16"/>
      <c r="H71" s="67"/>
      <c r="N71" s="6"/>
      <c r="Q71" s="99"/>
    </row>
    <row r="72" spans="1:17" x14ac:dyDescent="0.25">
      <c r="A72" s="16"/>
      <c r="B72" s="16"/>
      <c r="C72" s="16"/>
      <c r="D72" s="16"/>
      <c r="E72" s="16"/>
      <c r="Q72" s="99"/>
    </row>
    <row r="73" spans="1:17" x14ac:dyDescent="0.25">
      <c r="A73" s="20">
        <v>2026</v>
      </c>
      <c r="B73" s="78"/>
      <c r="C73" s="78"/>
      <c r="D73" s="78"/>
      <c r="E73" s="79"/>
      <c r="F73" s="75"/>
      <c r="G73" s="75"/>
      <c r="H73" s="82"/>
      <c r="I73" s="93"/>
      <c r="J73" s="102"/>
      <c r="K73" s="75"/>
      <c r="L73" s="75"/>
      <c r="M73" s="116"/>
      <c r="N73" s="75"/>
      <c r="O73" s="75"/>
      <c r="P73" s="102"/>
      <c r="Q73" s="99"/>
    </row>
    <row r="74" spans="1:17" x14ac:dyDescent="0.25">
      <c r="A74" s="3"/>
      <c r="B74" s="65"/>
      <c r="C74" s="65"/>
      <c r="D74" s="65"/>
      <c r="E74" s="67"/>
      <c r="F74" s="65"/>
      <c r="G74" s="65"/>
      <c r="H74" s="83"/>
      <c r="I74" s="68"/>
      <c r="J74" s="95"/>
      <c r="K74" s="65"/>
      <c r="L74" s="65"/>
      <c r="M74" s="117"/>
      <c r="N74" s="65"/>
      <c r="O74" s="65"/>
      <c r="P74" s="95"/>
    </row>
    <row r="75" spans="1:17" x14ac:dyDescent="0.25">
      <c r="A75" s="7" t="s">
        <v>3</v>
      </c>
      <c r="B75" s="71"/>
      <c r="C75" s="71"/>
      <c r="D75" s="71"/>
      <c r="E75" s="72"/>
      <c r="F75" s="65"/>
      <c r="G75" s="65"/>
      <c r="H75" s="83"/>
      <c r="I75" s="65"/>
      <c r="J75" s="130"/>
      <c r="K75" s="65"/>
      <c r="L75" s="104"/>
      <c r="M75" s="117"/>
      <c r="N75" s="65"/>
      <c r="O75" s="65"/>
      <c r="P75" s="95"/>
    </row>
    <row r="76" spans="1:17" x14ac:dyDescent="0.25">
      <c r="A76" s="3" t="s">
        <v>4</v>
      </c>
      <c r="B76" s="65">
        <f t="shared" ref="B76:B86" si="6">AVERAGE(F76:P76)</f>
        <v>1.4693174453630655</v>
      </c>
      <c r="C76" s="65">
        <f t="shared" ref="C76:C86" si="7">MIN(F76:P76)</f>
        <v>1.3</v>
      </c>
      <c r="D76" s="65">
        <f t="shared" ref="D76:D86" si="8">MAX(F76:P76)</f>
        <v>1.740165384199055</v>
      </c>
      <c r="E76" s="67"/>
      <c r="F76" s="182">
        <v>1.4</v>
      </c>
      <c r="G76" s="11"/>
      <c r="H76" s="68">
        <v>1.740165384199055</v>
      </c>
      <c r="I76" s="11"/>
      <c r="J76" s="68">
        <v>1.6</v>
      </c>
      <c r="K76" s="182">
        <v>1.4</v>
      </c>
      <c r="L76" s="65"/>
      <c r="M76" s="190">
        <v>1.3</v>
      </c>
      <c r="N76" s="65"/>
      <c r="O76" s="81"/>
      <c r="P76" s="95">
        <v>1.3757392879793384</v>
      </c>
    </row>
    <row r="77" spans="1:17" x14ac:dyDescent="0.25">
      <c r="A77" s="3" t="s">
        <v>5</v>
      </c>
      <c r="B77" s="65">
        <f t="shared" si="6"/>
        <v>1.4361773993075362</v>
      </c>
      <c r="C77" s="65">
        <f t="shared" si="7"/>
        <v>1.2</v>
      </c>
      <c r="D77" s="65">
        <f t="shared" si="8"/>
        <v>1.6</v>
      </c>
      <c r="E77" s="67"/>
      <c r="F77" s="182"/>
      <c r="G77" s="11"/>
      <c r="H77" s="68">
        <v>1.4552806714552613</v>
      </c>
      <c r="I77" s="11"/>
      <c r="J77"/>
      <c r="K77" s="182">
        <v>1.2</v>
      </c>
      <c r="L77" s="11"/>
      <c r="M77" s="190">
        <v>1.6</v>
      </c>
      <c r="N77" s="65"/>
      <c r="O77" s="81"/>
      <c r="P77" s="95">
        <v>1.4894289257748827</v>
      </c>
    </row>
    <row r="78" spans="1:17" x14ac:dyDescent="0.25">
      <c r="A78" s="3" t="s">
        <v>6</v>
      </c>
      <c r="B78" s="65">
        <f t="shared" si="6"/>
        <v>1.0396799783932509</v>
      </c>
      <c r="C78" s="65">
        <f t="shared" si="7"/>
        <v>0.5</v>
      </c>
      <c r="D78" s="65">
        <f t="shared" si="8"/>
        <v>1.6</v>
      </c>
      <c r="E78" s="67"/>
      <c r="F78" s="182"/>
      <c r="G78" s="11"/>
      <c r="H78" s="68">
        <v>1.0078835260439734</v>
      </c>
      <c r="I78" s="11"/>
      <c r="J78"/>
      <c r="K78" s="182">
        <v>1.6</v>
      </c>
      <c r="L78" s="11"/>
      <c r="M78" s="190">
        <v>0.5</v>
      </c>
      <c r="N78" s="65"/>
      <c r="O78" s="81"/>
      <c r="P78" s="95">
        <v>1.0508363875290305</v>
      </c>
    </row>
    <row r="79" spans="1:17" x14ac:dyDescent="0.25">
      <c r="A79" s="3" t="s">
        <v>7</v>
      </c>
      <c r="B79" s="65">
        <f t="shared" si="6"/>
        <v>2.3344815405382069</v>
      </c>
      <c r="C79" s="65">
        <f t="shared" si="7"/>
        <v>1.4</v>
      </c>
      <c r="D79" s="65">
        <f t="shared" si="8"/>
        <v>2.8430919109844632</v>
      </c>
      <c r="E79" s="67"/>
      <c r="F79" s="182"/>
      <c r="G79" s="11"/>
      <c r="H79" s="68">
        <v>2.8430919109844632</v>
      </c>
      <c r="I79" s="11"/>
      <c r="J79"/>
      <c r="K79" s="182">
        <v>1.4</v>
      </c>
      <c r="L79" s="11"/>
      <c r="M79" s="190">
        <v>2.6</v>
      </c>
      <c r="N79" s="65"/>
      <c r="O79" s="81"/>
      <c r="P79" s="95">
        <v>2.4948342511683652</v>
      </c>
    </row>
    <row r="80" spans="1:17" x14ac:dyDescent="0.25">
      <c r="A80" s="3" t="s">
        <v>8</v>
      </c>
      <c r="B80" s="65">
        <f t="shared" si="6"/>
        <v>1.6123791587584082</v>
      </c>
      <c r="C80" s="65">
        <f t="shared" si="7"/>
        <v>6.4247240491921431E-3</v>
      </c>
      <c r="D80" s="65">
        <f t="shared" si="8"/>
        <v>2.843091910984441</v>
      </c>
      <c r="E80" s="67"/>
      <c r="F80" s="182"/>
      <c r="G80" s="11"/>
      <c r="H80" s="68">
        <v>2.843091910984441</v>
      </c>
      <c r="I80" s="11"/>
      <c r="J80"/>
      <c r="K80" s="182">
        <v>1.6</v>
      </c>
      <c r="L80" s="11"/>
      <c r="M80" s="130">
        <v>2</v>
      </c>
      <c r="N80" s="65"/>
      <c r="O80" s="81"/>
      <c r="P80" s="95">
        <v>6.4247240491921431E-3</v>
      </c>
    </row>
    <row r="81" spans="1:16" x14ac:dyDescent="0.25">
      <c r="A81" s="3" t="s">
        <v>9</v>
      </c>
      <c r="B81" s="65">
        <f t="shared" si="6"/>
        <v>2.4979597371983093</v>
      </c>
      <c r="C81" s="65">
        <f t="shared" si="7"/>
        <v>1.3</v>
      </c>
      <c r="D81" s="65">
        <f t="shared" si="8"/>
        <v>3</v>
      </c>
      <c r="E81" s="67"/>
      <c r="F81" s="182"/>
      <c r="G81" s="11"/>
      <c r="H81" s="68">
        <v>2.843091910984441</v>
      </c>
      <c r="I81" s="11"/>
      <c r="J81"/>
      <c r="K81" s="182">
        <v>1.3</v>
      </c>
      <c r="L81" s="11"/>
      <c r="M81" s="130">
        <v>3</v>
      </c>
      <c r="N81" s="65"/>
      <c r="O81" s="81"/>
      <c r="P81" s="95">
        <v>2.8487470378087965</v>
      </c>
    </row>
    <row r="82" spans="1:16" x14ac:dyDescent="0.25">
      <c r="A82" s="3" t="s">
        <v>10</v>
      </c>
      <c r="B82" s="65">
        <f t="shared" si="6"/>
        <v>2.0448523564427603</v>
      </c>
      <c r="C82" s="65">
        <f t="shared" si="7"/>
        <v>1.3</v>
      </c>
      <c r="D82" s="65">
        <f t="shared" si="8"/>
        <v>2.8430919109844632</v>
      </c>
      <c r="E82" s="67"/>
      <c r="F82" s="182"/>
      <c r="G82" s="11"/>
      <c r="H82" s="68">
        <v>2.8430919109844632</v>
      </c>
      <c r="I82" s="11"/>
      <c r="J82"/>
      <c r="K82" s="182">
        <v>1.3</v>
      </c>
      <c r="L82" s="11"/>
      <c r="M82" s="130">
        <v>1.3</v>
      </c>
      <c r="N82" s="65"/>
      <c r="O82" s="81"/>
      <c r="P82" s="95">
        <v>2.7363175147865793</v>
      </c>
    </row>
    <row r="83" spans="1:16" x14ac:dyDescent="0.25">
      <c r="A83" s="3" t="s">
        <v>11</v>
      </c>
      <c r="B83" s="65">
        <f t="shared" si="6"/>
        <v>-2.0647877099843077E-5</v>
      </c>
      <c r="C83" s="65">
        <f t="shared" si="7"/>
        <v>-6.1943631299529226E-5</v>
      </c>
      <c r="D83" s="65">
        <f t="shared" si="8"/>
        <v>0</v>
      </c>
      <c r="E83" s="67"/>
      <c r="F83" s="182"/>
      <c r="G83" s="11"/>
      <c r="H83" s="68"/>
      <c r="I83" s="65"/>
      <c r="J83"/>
      <c r="K83" s="182">
        <v>0</v>
      </c>
      <c r="L83" s="11"/>
      <c r="M83" s="130">
        <v>0</v>
      </c>
      <c r="N83" s="65"/>
      <c r="O83" s="81"/>
      <c r="P83" s="95">
        <v>-6.1943631299529226E-5</v>
      </c>
    </row>
    <row r="84" spans="1:16" x14ac:dyDescent="0.25">
      <c r="A84" s="3" t="s">
        <v>12</v>
      </c>
      <c r="B84" s="65">
        <f t="shared" si="6"/>
        <v>2.3188271551770909</v>
      </c>
      <c r="C84" s="65">
        <f t="shared" si="7"/>
        <v>1.6</v>
      </c>
      <c r="D84" s="65">
        <f t="shared" si="8"/>
        <v>2.6983249212754634</v>
      </c>
      <c r="E84" s="67"/>
      <c r="F84" s="182"/>
      <c r="G84" s="11"/>
      <c r="H84" s="68">
        <v>2.6983249212754634</v>
      </c>
      <c r="I84" s="11"/>
      <c r="J84"/>
      <c r="K84" s="182">
        <v>1.6</v>
      </c>
      <c r="L84" s="11"/>
      <c r="M84" s="130">
        <v>2.5</v>
      </c>
      <c r="N84" s="65"/>
      <c r="O84" s="81"/>
      <c r="P84" s="95">
        <v>2.4769836994328998</v>
      </c>
    </row>
    <row r="85" spans="1:16" x14ac:dyDescent="0.25">
      <c r="A85" s="3" t="s">
        <v>13</v>
      </c>
      <c r="B85" s="65">
        <f t="shared" si="6"/>
        <v>2.4861277212199346</v>
      </c>
      <c r="C85" s="65">
        <f t="shared" si="7"/>
        <v>1.6</v>
      </c>
      <c r="D85" s="65">
        <f t="shared" si="8"/>
        <v>2.9</v>
      </c>
      <c r="E85" s="67"/>
      <c r="F85" s="182"/>
      <c r="G85" s="11"/>
      <c r="H85" s="68">
        <v>2.6983249212754412</v>
      </c>
      <c r="I85" s="11"/>
      <c r="J85"/>
      <c r="K85" s="182">
        <v>1.6</v>
      </c>
      <c r="L85" s="11"/>
      <c r="M85" s="130">
        <v>2.9</v>
      </c>
      <c r="N85" s="65"/>
      <c r="O85" s="81"/>
      <c r="P85" s="95">
        <v>2.7461859636042973</v>
      </c>
    </row>
    <row r="86" spans="1:16" x14ac:dyDescent="0.25">
      <c r="A86" s="3" t="s">
        <v>14</v>
      </c>
      <c r="B86" s="65">
        <f t="shared" si="6"/>
        <v>-0.129846882268983</v>
      </c>
      <c r="C86" s="65">
        <f t="shared" si="7"/>
        <v>-0.3</v>
      </c>
      <c r="D86" s="65">
        <f t="shared" si="8"/>
        <v>5.4299410091127605E-2</v>
      </c>
      <c r="E86" s="67"/>
      <c r="F86" s="182"/>
      <c r="G86" s="11"/>
      <c r="H86" s="68">
        <v>5.4299410091127605E-2</v>
      </c>
      <c r="I86" s="11"/>
      <c r="J86"/>
      <c r="K86" s="182">
        <v>0</v>
      </c>
      <c r="L86" s="11"/>
      <c r="M86" s="130">
        <v>-0.3</v>
      </c>
      <c r="N86" s="65"/>
      <c r="O86" s="81"/>
      <c r="P86" s="95">
        <v>-0.27368693916705966</v>
      </c>
    </row>
    <row r="87" spans="1:16" x14ac:dyDescent="0.25">
      <c r="A87" s="3"/>
      <c r="B87" s="65"/>
      <c r="C87" s="65"/>
      <c r="D87" s="65"/>
      <c r="E87" s="67"/>
      <c r="F87" s="182"/>
      <c r="G87" s="11"/>
      <c r="H87" s="68"/>
      <c r="I87" s="11"/>
      <c r="J87"/>
      <c r="K87" s="182"/>
      <c r="L87" s="11"/>
      <c r="M87" s="130"/>
      <c r="N87" s="65"/>
      <c r="O87" s="81"/>
      <c r="P87" s="95"/>
    </row>
    <row r="88" spans="1:16" x14ac:dyDescent="0.25">
      <c r="A88" s="7" t="s">
        <v>15</v>
      </c>
      <c r="B88" s="71"/>
      <c r="C88" s="71"/>
      <c r="D88" s="71"/>
      <c r="E88" s="72"/>
      <c r="F88" s="182"/>
      <c r="G88" s="11"/>
      <c r="H88" s="68"/>
      <c r="I88" s="11"/>
      <c r="J88"/>
      <c r="K88" s="182"/>
      <c r="L88" s="11"/>
      <c r="M88" s="130"/>
      <c r="N88" s="65"/>
      <c r="O88" s="81"/>
      <c r="P88" s="95"/>
    </row>
    <row r="89" spans="1:16" x14ac:dyDescent="0.25">
      <c r="A89" s="3" t="s">
        <v>16</v>
      </c>
      <c r="B89" s="65">
        <f>AVERAGE(F89:P89)</f>
        <v>0.78561979285594585</v>
      </c>
      <c r="C89" s="65">
        <f>MIN(F89:P89)</f>
        <v>0.5</v>
      </c>
      <c r="D89" s="65">
        <f>MAX(F89:P89)</f>
        <v>1.1764048943662342</v>
      </c>
      <c r="E89" s="67"/>
      <c r="F89" s="182"/>
      <c r="G89" s="11"/>
      <c r="H89" s="68">
        <v>1.1764048943662342</v>
      </c>
      <c r="I89" s="11"/>
      <c r="J89"/>
      <c r="K89" s="182">
        <v>0.5</v>
      </c>
      <c r="L89" s="11"/>
      <c r="M89" s="130">
        <v>0.7</v>
      </c>
      <c r="N89" s="65"/>
      <c r="O89" s="81"/>
      <c r="P89" s="95">
        <v>0.76607427705754905</v>
      </c>
    </row>
    <row r="90" spans="1:16" x14ac:dyDescent="0.25">
      <c r="A90" s="3" t="s">
        <v>17</v>
      </c>
      <c r="B90" s="65">
        <f>AVERAGE(F90:P90)</f>
        <v>5.5614981432686381</v>
      </c>
      <c r="C90" s="65">
        <f>MIN(F90:P90)</f>
        <v>5.4628193607239197</v>
      </c>
      <c r="D90" s="65">
        <f>MAX(F90:P90)</f>
        <v>5.6831732123506304</v>
      </c>
      <c r="E90" s="67"/>
      <c r="F90" s="182"/>
      <c r="G90" s="11"/>
      <c r="H90" s="68">
        <v>5.4628193607239197</v>
      </c>
      <c r="I90" s="11"/>
      <c r="J90"/>
      <c r="K90" s="182">
        <v>5.6</v>
      </c>
      <c r="L90" s="11"/>
      <c r="M90" s="130">
        <v>5.5</v>
      </c>
      <c r="N90" s="65"/>
      <c r="O90" s="81"/>
      <c r="P90" s="95">
        <v>5.6831732123506304</v>
      </c>
    </row>
    <row r="91" spans="1:16" x14ac:dyDescent="0.25">
      <c r="A91" s="3"/>
      <c r="B91" s="65"/>
      <c r="C91" s="65"/>
      <c r="D91" s="65"/>
      <c r="E91" s="67"/>
      <c r="F91" s="182"/>
      <c r="G91" s="11"/>
      <c r="H91" s="68"/>
      <c r="I91" s="11"/>
      <c r="J91"/>
      <c r="K91" s="182"/>
      <c r="L91" s="11"/>
      <c r="M91" s="130"/>
      <c r="N91" s="65"/>
      <c r="O91" s="81"/>
      <c r="P91" s="95"/>
    </row>
    <row r="92" spans="1:16" x14ac:dyDescent="0.25">
      <c r="A92" s="7" t="s">
        <v>18</v>
      </c>
      <c r="B92" s="71"/>
      <c r="C92" s="71"/>
      <c r="D92" s="71"/>
      <c r="E92" s="72"/>
      <c r="F92" s="182"/>
      <c r="G92" s="11"/>
      <c r="H92" s="68"/>
      <c r="I92" s="11"/>
      <c r="J92"/>
      <c r="K92" s="182"/>
      <c r="L92" s="11"/>
      <c r="M92" s="130"/>
      <c r="N92" s="65"/>
      <c r="O92" s="81"/>
      <c r="P92" s="95"/>
    </row>
    <row r="93" spans="1:16" x14ac:dyDescent="0.25">
      <c r="A93" s="3" t="s">
        <v>42</v>
      </c>
      <c r="B93" s="65">
        <f>AVERAGE(F93:P93)</f>
        <v>1.8405316721772784</v>
      </c>
      <c r="C93" s="65">
        <f>MIN(F93:P93)</f>
        <v>1.1997870100891816</v>
      </c>
      <c r="D93" s="65">
        <f>MAX(F93:P93)</f>
        <v>2</v>
      </c>
      <c r="E93" s="67"/>
      <c r="F93" s="182">
        <v>2</v>
      </c>
      <c r="G93" s="11"/>
      <c r="H93" s="68">
        <v>1.9434030229744881</v>
      </c>
      <c r="I93" s="11">
        <v>2</v>
      </c>
      <c r="J93"/>
      <c r="K93" s="182">
        <v>2</v>
      </c>
      <c r="L93" s="65"/>
      <c r="M93" s="130">
        <v>1.9</v>
      </c>
      <c r="N93" s="65"/>
      <c r="O93" s="81"/>
      <c r="P93" s="95">
        <v>1.1997870100891816</v>
      </c>
    </row>
    <row r="94" spans="1:16" x14ac:dyDescent="0.25">
      <c r="A94" s="146" t="s">
        <v>43</v>
      </c>
      <c r="B94" s="65">
        <f>AVERAGE(F94:P94)</f>
        <v>1.9267939302790293</v>
      </c>
      <c r="C94" s="65">
        <f>MIN(F94:P94)</f>
        <v>1.5535878605580589</v>
      </c>
      <c r="D94" s="65">
        <f>MAX(F94:P94)</f>
        <v>2.2999999999999998</v>
      </c>
      <c r="E94" s="67"/>
      <c r="F94" s="182"/>
      <c r="G94" s="11"/>
      <c r="H94" s="68"/>
      <c r="I94" s="11">
        <v>2.2999999999999998</v>
      </c>
      <c r="J94"/>
      <c r="K94" s="182"/>
      <c r="L94" s="65"/>
      <c r="M94" s="130"/>
      <c r="N94" s="65"/>
      <c r="O94" s="81"/>
      <c r="P94" s="95">
        <v>1.5535878605580589</v>
      </c>
    </row>
    <row r="95" spans="1:16" x14ac:dyDescent="0.25">
      <c r="A95" s="3" t="s">
        <v>19</v>
      </c>
      <c r="B95" s="65">
        <f>AVERAGE(F95:P95)</f>
        <v>1.8067481971555721</v>
      </c>
      <c r="C95" s="65">
        <f>MIN(F95:P95)</f>
        <v>1.7205866913446055</v>
      </c>
      <c r="D95" s="65">
        <f>MAX(F95:P95)</f>
        <v>1.8929097029665387</v>
      </c>
      <c r="E95" s="67"/>
      <c r="F95" s="182"/>
      <c r="G95" s="11"/>
      <c r="H95" s="68">
        <v>1.8929097029665387</v>
      </c>
      <c r="I95" s="11"/>
      <c r="J95"/>
      <c r="K95" s="182"/>
      <c r="L95" s="11"/>
      <c r="M95" s="191"/>
      <c r="N95" s="65"/>
      <c r="O95" s="81"/>
      <c r="P95" s="95">
        <v>1.7205866913446055</v>
      </c>
    </row>
    <row r="96" spans="1:16" x14ac:dyDescent="0.25">
      <c r="A96" s="3"/>
      <c r="B96" s="65"/>
      <c r="C96" s="65"/>
      <c r="D96" s="65"/>
      <c r="E96" s="67"/>
      <c r="F96" s="182"/>
      <c r="G96" s="11"/>
      <c r="H96" s="68"/>
      <c r="I96" s="11"/>
      <c r="J96"/>
      <c r="K96" s="182"/>
      <c r="L96" s="65"/>
      <c r="M96" s="130"/>
      <c r="N96" s="65"/>
      <c r="O96" s="81"/>
      <c r="P96" s="95"/>
    </row>
    <row r="97" spans="1:16" x14ac:dyDescent="0.25">
      <c r="A97" s="7" t="s">
        <v>20</v>
      </c>
      <c r="B97" s="65">
        <f>AVERAGE(F97:P97)</f>
        <v>-0.59815584945612155</v>
      </c>
      <c r="C97" s="65">
        <f>MIN(F97:P97)</f>
        <v>-1.633069587094903</v>
      </c>
      <c r="D97" s="65">
        <f>MAX(F97:P97)</f>
        <v>1.0386020387265382</v>
      </c>
      <c r="E97" s="72"/>
      <c r="F97" s="182"/>
      <c r="G97" s="11"/>
      <c r="H97" s="68">
        <v>1.0386020387265382</v>
      </c>
      <c r="I97" s="11"/>
      <c r="J97" s="67"/>
      <c r="K97" s="182"/>
      <c r="L97" s="65"/>
      <c r="M97" s="130">
        <v>-1.2</v>
      </c>
      <c r="N97" s="65"/>
      <c r="O97" s="81"/>
      <c r="P97" s="95">
        <v>-1.633069587094903</v>
      </c>
    </row>
    <row r="98" spans="1:16" x14ac:dyDescent="0.25">
      <c r="A98" s="3"/>
      <c r="B98" s="65"/>
      <c r="C98" s="65"/>
      <c r="D98" s="65"/>
      <c r="E98" s="67"/>
      <c r="F98" s="182"/>
      <c r="G98" s="11"/>
      <c r="H98" s="68"/>
      <c r="I98" s="11"/>
      <c r="J98"/>
      <c r="K98" s="182"/>
      <c r="L98" s="65"/>
      <c r="M98" s="130"/>
      <c r="N98" s="65"/>
      <c r="O98" s="81"/>
      <c r="P98" s="95"/>
    </row>
    <row r="99" spans="1:16" x14ac:dyDescent="0.25">
      <c r="A99" s="7" t="s">
        <v>21</v>
      </c>
      <c r="B99" s="71"/>
      <c r="C99" s="71"/>
      <c r="D99" s="71"/>
      <c r="E99" s="72"/>
      <c r="F99" s="182"/>
      <c r="G99" s="11"/>
      <c r="H99" s="68"/>
      <c r="I99" s="11"/>
      <c r="J99"/>
      <c r="K99" s="182"/>
      <c r="L99" s="65"/>
      <c r="M99" s="130"/>
      <c r="N99" s="65"/>
      <c r="O99" s="81"/>
      <c r="P99" s="95"/>
    </row>
    <row r="100" spans="1:16" x14ac:dyDescent="0.25">
      <c r="A100" s="8" t="s">
        <v>22</v>
      </c>
      <c r="B100" s="65">
        <f>AVERAGE(F100:P100)</f>
        <v>-5.016197041126377</v>
      </c>
      <c r="C100" s="65">
        <f>MIN(F100:P100)</f>
        <v>-5.5411446277751244</v>
      </c>
      <c r="D100" s="65">
        <f>MAX(F100:P100)</f>
        <v>-3.7236435367303846</v>
      </c>
      <c r="E100" s="73"/>
      <c r="F100" s="182"/>
      <c r="G100" s="11"/>
      <c r="H100" s="68">
        <v>-3.7236435367303846</v>
      </c>
      <c r="I100" s="11"/>
      <c r="J100" s="67"/>
      <c r="K100" s="182">
        <v>-5.4</v>
      </c>
      <c r="L100" s="65"/>
      <c r="M100" s="130">
        <v>-5.4</v>
      </c>
      <c r="N100" s="65"/>
      <c r="O100" s="81"/>
      <c r="P100" s="95">
        <v>-5.5411446277751244</v>
      </c>
    </row>
    <row r="101" spans="1:16" x14ac:dyDescent="0.25">
      <c r="A101" s="8" t="s">
        <v>23</v>
      </c>
      <c r="B101" s="65">
        <f>AVERAGE(F101:P101)</f>
        <v>-2.6332414033186886</v>
      </c>
      <c r="C101" s="65">
        <f>MIN(F101:P101)</f>
        <v>-2.9920382189880756</v>
      </c>
      <c r="D101" s="65">
        <f>MAX(F101:P101)</f>
        <v>-1.8409273942866786</v>
      </c>
      <c r="E101" s="73"/>
      <c r="F101" s="182"/>
      <c r="G101" s="6"/>
      <c r="H101" s="68">
        <v>-1.8409273942866786</v>
      </c>
      <c r="I101" s="11"/>
      <c r="J101" s="68"/>
      <c r="K101" s="182">
        <v>-2.8</v>
      </c>
      <c r="L101" s="65"/>
      <c r="M101" s="130">
        <v>-2.9</v>
      </c>
      <c r="N101" s="65"/>
      <c r="O101" s="81"/>
      <c r="P101" s="95">
        <v>-2.9920382189880756</v>
      </c>
    </row>
    <row r="102" spans="1:16" x14ac:dyDescent="0.25">
      <c r="A102" s="9" t="s">
        <v>24</v>
      </c>
      <c r="B102" s="66">
        <f>AVERAGE(F102:P102)</f>
        <v>109.21966594441497</v>
      </c>
      <c r="C102" s="66">
        <f>MIN(F102:P102)</f>
        <v>106.16801835742541</v>
      </c>
      <c r="D102" s="66">
        <f>MAX(F102:P102)</f>
        <v>110.7106454202345</v>
      </c>
      <c r="E102" s="73"/>
      <c r="F102" s="91"/>
      <c r="G102" s="118"/>
      <c r="H102" s="103">
        <v>106.16801835742541</v>
      </c>
      <c r="I102" s="91"/>
      <c r="J102" s="103"/>
      <c r="K102" s="91">
        <v>110.3</v>
      </c>
      <c r="L102" s="66"/>
      <c r="M102" s="192">
        <v>109.7</v>
      </c>
      <c r="N102" s="66"/>
      <c r="O102" s="163"/>
      <c r="P102" s="100">
        <v>110.7106454202345</v>
      </c>
    </row>
    <row r="103" spans="1:16" x14ac:dyDescent="0.25">
      <c r="A103" s="16"/>
      <c r="B103" s="67"/>
      <c r="C103" s="67"/>
      <c r="D103" s="67"/>
      <c r="E103" s="73"/>
      <c r="H103" s="67"/>
      <c r="J103" s="67"/>
      <c r="L103" s="67"/>
      <c r="M103" s="153"/>
      <c r="N103" s="67"/>
      <c r="O103" s="115"/>
      <c r="P103" s="101"/>
    </row>
    <row r="105" spans="1:16" x14ac:dyDescent="0.25">
      <c r="A105" s="16" t="s">
        <v>59</v>
      </c>
    </row>
  </sheetData>
  <phoneticPr fontId="15" type="noConversion"/>
  <pageMargins left="0.70866141732283472" right="0.70866141732283472" top="0.74803149606299213" bottom="0.74803149606299213" header="0.31496062992125984" footer="0.31496062992125984"/>
  <pageSetup paperSize="8" scale="3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105"/>
  <sheetViews>
    <sheetView zoomScaleNormal="100" workbookViewId="0">
      <pane xSplit="1" ySplit="2" topLeftCell="B3" activePane="bottomRight" state="frozen"/>
      <selection activeCell="L43" sqref="L43:L68"/>
      <selection pane="topRight" activeCell="L43" sqref="L43:L68"/>
      <selection pane="bottomLeft" activeCell="L43" sqref="L43:L68"/>
      <selection pane="bottomRight" activeCell="H72" sqref="H72"/>
    </sheetView>
  </sheetViews>
  <sheetFormatPr defaultRowHeight="15" x14ac:dyDescent="0.25"/>
  <cols>
    <col min="1" max="1" width="47.85546875" customWidth="1"/>
    <col min="2" max="4" width="9.7109375" customWidth="1"/>
    <col min="5" max="5" width="2.85546875" customWidth="1"/>
    <col min="6" max="8" width="10.7109375" customWidth="1"/>
    <col min="9" max="9" width="10.7109375" style="127" customWidth="1"/>
    <col min="10" max="12" width="10.7109375" customWidth="1"/>
    <col min="13" max="13" width="10.7109375" style="121" customWidth="1"/>
    <col min="14" max="18" width="10.7109375" customWidth="1"/>
    <col min="19" max="19" width="2.140625" customWidth="1"/>
  </cols>
  <sheetData>
    <row r="1" spans="1:19" x14ac:dyDescent="0.25">
      <c r="A1" s="21" t="s">
        <v>30</v>
      </c>
      <c r="B1" s="1"/>
      <c r="C1" s="1"/>
      <c r="D1" s="1"/>
      <c r="E1" s="1"/>
    </row>
    <row r="2" spans="1:19" s="1" customFormat="1" ht="30" x14ac:dyDescent="0.25">
      <c r="B2" s="64" t="s">
        <v>25</v>
      </c>
      <c r="C2" s="64" t="s">
        <v>26</v>
      </c>
      <c r="D2" s="64" t="s">
        <v>27</v>
      </c>
      <c r="E2" s="17"/>
      <c r="F2" s="64" t="s">
        <v>48</v>
      </c>
      <c r="G2" s="64" t="s">
        <v>49</v>
      </c>
      <c r="H2" s="64" t="s">
        <v>50</v>
      </c>
      <c r="I2" s="64" t="s">
        <v>51</v>
      </c>
      <c r="J2" s="64" t="s">
        <v>52</v>
      </c>
      <c r="K2" s="64" t="s">
        <v>53</v>
      </c>
      <c r="L2" s="64" t="s">
        <v>54</v>
      </c>
      <c r="M2" s="64" t="s">
        <v>55</v>
      </c>
      <c r="N2" s="64" t="s">
        <v>56</v>
      </c>
      <c r="O2" s="64" t="s">
        <v>57</v>
      </c>
      <c r="P2" s="64" t="s">
        <v>60</v>
      </c>
      <c r="Q2" s="64" t="s">
        <v>61</v>
      </c>
      <c r="R2" s="128" t="s">
        <v>63</v>
      </c>
      <c r="S2" s="98"/>
    </row>
    <row r="3" spans="1:19" x14ac:dyDescent="0.25">
      <c r="A3" s="1"/>
      <c r="B3" s="72"/>
      <c r="C3" s="72"/>
      <c r="D3" s="72"/>
      <c r="E3" s="72"/>
      <c r="F3" s="67"/>
      <c r="G3" s="67"/>
      <c r="H3" s="67"/>
      <c r="I3" s="101"/>
      <c r="J3" s="67"/>
      <c r="K3" s="67"/>
      <c r="L3" s="67"/>
      <c r="M3" s="67"/>
      <c r="N3" s="67"/>
      <c r="O3" s="67"/>
      <c r="P3" s="67"/>
      <c r="Q3" s="67"/>
      <c r="R3" s="101"/>
      <c r="S3" s="99"/>
    </row>
    <row r="4" spans="1:19" x14ac:dyDescent="0.25">
      <c r="A4" s="20">
        <f>Belgium!A4</f>
        <v>2024</v>
      </c>
      <c r="B4" s="78"/>
      <c r="C4" s="78"/>
      <c r="D4" s="78"/>
      <c r="E4" s="79"/>
      <c r="F4" s="75"/>
      <c r="G4" s="110"/>
      <c r="H4" s="75"/>
      <c r="I4" s="102"/>
      <c r="J4" s="93"/>
      <c r="K4" s="76"/>
      <c r="L4" s="75"/>
      <c r="M4" s="76"/>
      <c r="N4" s="75"/>
      <c r="O4" s="76"/>
      <c r="P4" s="110"/>
      <c r="Q4" s="75"/>
      <c r="R4" s="102"/>
      <c r="S4" s="99"/>
    </row>
    <row r="5" spans="1:19" x14ac:dyDescent="0.25">
      <c r="A5" s="3"/>
      <c r="B5" s="65"/>
      <c r="C5" s="65"/>
      <c r="D5" s="65"/>
      <c r="E5" s="67"/>
      <c r="F5" s="65"/>
      <c r="G5" s="104"/>
      <c r="H5" s="65"/>
      <c r="I5" s="95"/>
      <c r="J5" s="67"/>
      <c r="K5" s="65"/>
      <c r="L5" s="65"/>
      <c r="M5" s="67"/>
      <c r="N5" s="104"/>
      <c r="O5" s="83"/>
      <c r="P5" s="67"/>
      <c r="Q5" s="65"/>
      <c r="R5" s="95"/>
      <c r="S5" s="99"/>
    </row>
    <row r="6" spans="1:19" x14ac:dyDescent="0.25">
      <c r="A6" s="7" t="s">
        <v>3</v>
      </c>
      <c r="B6" s="71"/>
      <c r="C6" s="71"/>
      <c r="D6" s="71"/>
      <c r="E6" s="72"/>
      <c r="F6" s="65"/>
      <c r="G6" s="104"/>
      <c r="H6" s="65"/>
      <c r="I6" s="95"/>
      <c r="J6" s="67"/>
      <c r="K6" s="65"/>
      <c r="L6" s="68"/>
      <c r="M6" s="65"/>
      <c r="N6" s="67"/>
      <c r="O6" s="83"/>
      <c r="P6" s="67"/>
      <c r="Q6" s="65"/>
      <c r="R6" s="95"/>
      <c r="S6" s="99"/>
    </row>
    <row r="7" spans="1:19" x14ac:dyDescent="0.25">
      <c r="A7" s="3" t="s">
        <v>4</v>
      </c>
      <c r="B7" s="65">
        <f t="shared" ref="B7:B17" si="0">AVERAGE(F7:R7)</f>
        <v>0.75905170171944947</v>
      </c>
      <c r="C7" s="65">
        <f t="shared" ref="C7:C17" si="1">MIN(F7:R7)</f>
        <v>0.69509323644267873</v>
      </c>
      <c r="D7" s="65">
        <f t="shared" ref="D7:D17" si="2">MAX(F7:R7)</f>
        <v>0.87627757157599995</v>
      </c>
      <c r="E7" s="67"/>
      <c r="F7" s="182">
        <v>0.7</v>
      </c>
      <c r="G7" s="65">
        <v>0.69509323644267873</v>
      </c>
      <c r="H7" s="65">
        <v>0.80772861148716846</v>
      </c>
      <c r="I7" s="65">
        <v>0.87627757157599995</v>
      </c>
      <c r="J7" s="67">
        <v>0.7</v>
      </c>
      <c r="K7" s="182">
        <v>0.8</v>
      </c>
      <c r="L7" s="67">
        <v>0.75</v>
      </c>
      <c r="M7" s="11">
        <v>0.7</v>
      </c>
      <c r="N7" s="196">
        <v>0.7</v>
      </c>
      <c r="O7" s="185">
        <v>0.8</v>
      </c>
      <c r="P7" s="168">
        <v>0.8</v>
      </c>
      <c r="Q7" s="65">
        <v>0.7</v>
      </c>
      <c r="R7" s="95">
        <v>0.83857270284699603</v>
      </c>
      <c r="S7" s="99"/>
    </row>
    <row r="8" spans="1:19" x14ac:dyDescent="0.25">
      <c r="A8" s="3" t="s">
        <v>5</v>
      </c>
      <c r="B8" s="65">
        <f t="shared" si="0"/>
        <v>0.8121883420019006</v>
      </c>
      <c r="C8" s="65">
        <f t="shared" si="1"/>
        <v>0.6955628624284671</v>
      </c>
      <c r="D8" s="65">
        <f t="shared" si="2"/>
        <v>1.1326194031900001</v>
      </c>
      <c r="E8" s="67"/>
      <c r="F8" s="182"/>
      <c r="G8" s="65">
        <v>0.72295446732535407</v>
      </c>
      <c r="H8" s="65">
        <v>0.6955628624284671</v>
      </c>
      <c r="I8" s="65">
        <v>1.1326194031900001</v>
      </c>
      <c r="J8" s="208">
        <v>0.8</v>
      </c>
      <c r="K8" s="182">
        <v>1</v>
      </c>
      <c r="L8" s="67">
        <v>0.84</v>
      </c>
      <c r="M8" s="11"/>
      <c r="N8" s="196">
        <v>0.7</v>
      </c>
      <c r="O8" s="185">
        <v>0.7</v>
      </c>
      <c r="P8" s="168">
        <v>0.8</v>
      </c>
      <c r="Q8" s="65">
        <v>0.7</v>
      </c>
      <c r="R8" s="95">
        <v>0.84293502907708495</v>
      </c>
      <c r="S8" s="99"/>
    </row>
    <row r="9" spans="1:19" x14ac:dyDescent="0.25">
      <c r="A9" s="3" t="s">
        <v>6</v>
      </c>
      <c r="B9" s="65">
        <f t="shared" si="0"/>
        <v>1.5359866575379295</v>
      </c>
      <c r="C9" s="65">
        <f t="shared" si="1"/>
        <v>1.2</v>
      </c>
      <c r="D9" s="65">
        <f t="shared" si="2"/>
        <v>1.7</v>
      </c>
      <c r="E9" s="67"/>
      <c r="F9" s="182"/>
      <c r="G9" s="65">
        <v>1.66139744305287</v>
      </c>
      <c r="H9" s="65">
        <v>1.6100624354881576</v>
      </c>
      <c r="I9" s="65">
        <v>1.3998880087400001</v>
      </c>
      <c r="J9" s="208">
        <v>1.6</v>
      </c>
      <c r="K9" s="182">
        <v>1.2</v>
      </c>
      <c r="L9" s="67">
        <v>1.58</v>
      </c>
      <c r="M9" s="11"/>
      <c r="N9" s="167">
        <v>1.7</v>
      </c>
      <c r="O9" s="167">
        <v>1.6</v>
      </c>
      <c r="P9" s="170">
        <v>1.7</v>
      </c>
      <c r="Q9" s="65">
        <v>1.6</v>
      </c>
      <c r="R9" s="95">
        <v>1.2445053456362001</v>
      </c>
      <c r="S9" s="99"/>
    </row>
    <row r="10" spans="1:19" x14ac:dyDescent="0.25">
      <c r="A10" s="3" t="s">
        <v>7</v>
      </c>
      <c r="B10" s="65">
        <f t="shared" si="0"/>
        <v>-1.9177070944177701</v>
      </c>
      <c r="C10" s="65">
        <f t="shared" si="1"/>
        <v>-2.7</v>
      </c>
      <c r="D10" s="65">
        <f t="shared" si="2"/>
        <v>0.45538810470300001</v>
      </c>
      <c r="E10" s="67"/>
      <c r="F10" s="182"/>
      <c r="G10" s="65">
        <v>-2.6607777232051988</v>
      </c>
      <c r="H10" s="65">
        <v>-2.3798578176729368</v>
      </c>
      <c r="I10" s="65">
        <v>0.45538810470300001</v>
      </c>
      <c r="J10" s="208">
        <v>-2.7</v>
      </c>
      <c r="K10" s="182">
        <v>-0.9</v>
      </c>
      <c r="L10" s="67">
        <v>-2.58</v>
      </c>
      <c r="M10" s="11"/>
      <c r="N10" s="167">
        <v>-2.6</v>
      </c>
      <c r="O10" s="167">
        <v>-2.5</v>
      </c>
      <c r="P10" s="170">
        <v>-2.4</v>
      </c>
      <c r="Q10" s="65">
        <v>-2.2999999999999998</v>
      </c>
      <c r="R10" s="95">
        <v>-0.52953060242033601</v>
      </c>
      <c r="S10" s="99"/>
    </row>
    <row r="11" spans="1:19" x14ac:dyDescent="0.25">
      <c r="A11" s="3" t="s">
        <v>8</v>
      </c>
      <c r="B11" s="65">
        <f t="shared" si="0"/>
        <v>-1.09480025468887</v>
      </c>
      <c r="C11" s="65">
        <f t="shared" si="1"/>
        <v>-1.09480025468887</v>
      </c>
      <c r="D11" s="65">
        <f t="shared" si="2"/>
        <v>-1.09480025468887</v>
      </c>
      <c r="E11" s="67"/>
      <c r="F11" s="182"/>
      <c r="G11" s="65"/>
      <c r="H11" s="65"/>
      <c r="I11" s="65"/>
      <c r="J11" s="208"/>
      <c r="K11" s="182"/>
      <c r="L11" s="67"/>
      <c r="M11" s="11"/>
      <c r="N11" s="196"/>
      <c r="O11" s="185"/>
      <c r="P11" s="168"/>
      <c r="Q11" s="182"/>
      <c r="R11" s="95">
        <v>-1.09480025468887</v>
      </c>
      <c r="S11" s="99"/>
    </row>
    <row r="12" spans="1:19" x14ac:dyDescent="0.25">
      <c r="A12" s="3" t="s">
        <v>9</v>
      </c>
      <c r="B12" s="65">
        <f t="shared" si="0"/>
        <v>6.4085915684700012E-2</v>
      </c>
      <c r="C12" s="65">
        <f t="shared" si="1"/>
        <v>6.4085915684700012E-2</v>
      </c>
      <c r="D12" s="65">
        <f t="shared" si="2"/>
        <v>6.4085915684700012E-2</v>
      </c>
      <c r="E12" s="67"/>
      <c r="F12" s="182"/>
      <c r="G12" s="65"/>
      <c r="H12" s="65"/>
      <c r="I12" s="65"/>
      <c r="J12" s="208"/>
      <c r="K12" s="182"/>
      <c r="L12" s="67"/>
      <c r="M12" s="11"/>
      <c r="N12" s="196"/>
      <c r="O12" s="185"/>
      <c r="P12" s="168"/>
      <c r="Q12" s="182"/>
      <c r="R12" s="95">
        <v>6.4085915684700012E-2</v>
      </c>
      <c r="S12" s="99"/>
    </row>
    <row r="13" spans="1:19" x14ac:dyDescent="0.25">
      <c r="A13" s="3" t="s">
        <v>10</v>
      </c>
      <c r="B13" s="65">
        <f t="shared" si="0"/>
        <v>2.9985634652648603</v>
      </c>
      <c r="C13" s="65">
        <f t="shared" si="1"/>
        <v>0.4</v>
      </c>
      <c r="D13" s="65">
        <f t="shared" si="2"/>
        <v>5.5971269305297202</v>
      </c>
      <c r="E13" s="67"/>
      <c r="F13" s="182"/>
      <c r="G13" s="65"/>
      <c r="H13" s="65"/>
      <c r="I13" s="65"/>
      <c r="J13" s="208"/>
      <c r="K13" s="182">
        <v>0.4</v>
      </c>
      <c r="L13" s="67"/>
      <c r="M13" s="11"/>
      <c r="N13" s="196"/>
      <c r="O13" s="185"/>
      <c r="P13" s="168"/>
      <c r="Q13" s="182"/>
      <c r="R13" s="95">
        <v>5.5971269305297202</v>
      </c>
      <c r="S13" s="99"/>
    </row>
    <row r="14" spans="1:19" x14ac:dyDescent="0.25">
      <c r="A14" s="3" t="s">
        <v>11</v>
      </c>
      <c r="B14" s="65">
        <f t="shared" si="0"/>
        <v>-0.457888086575446</v>
      </c>
      <c r="C14" s="65">
        <f t="shared" si="1"/>
        <v>-0.65</v>
      </c>
      <c r="D14" s="65">
        <f t="shared" si="2"/>
        <v>-0.1</v>
      </c>
      <c r="E14" s="67"/>
      <c r="F14" s="182"/>
      <c r="G14" s="65">
        <v>-0.5</v>
      </c>
      <c r="H14" s="65">
        <v>-0.60859632118192242</v>
      </c>
      <c r="I14" s="65">
        <v>-0.14300846002500001</v>
      </c>
      <c r="J14" s="208"/>
      <c r="K14" s="182">
        <v>-0.1</v>
      </c>
      <c r="L14" s="67">
        <v>-0.65</v>
      </c>
      <c r="M14" s="11"/>
      <c r="N14" s="196">
        <v>-0.6</v>
      </c>
      <c r="O14" s="185"/>
      <c r="P14" s="168">
        <v>-0.5</v>
      </c>
      <c r="Q14" s="65">
        <v>-0.6</v>
      </c>
      <c r="R14" s="95">
        <v>-0.41938799797209197</v>
      </c>
      <c r="S14" s="99"/>
    </row>
    <row r="15" spans="1:19" x14ac:dyDescent="0.25">
      <c r="A15" s="3" t="s">
        <v>12</v>
      </c>
      <c r="B15" s="65">
        <f t="shared" si="0"/>
        <v>1.9393479411015766</v>
      </c>
      <c r="C15" s="65">
        <f t="shared" si="1"/>
        <v>1.2488484037010701</v>
      </c>
      <c r="D15" s="65">
        <f t="shared" si="2"/>
        <v>2.5371915555600002</v>
      </c>
      <c r="E15" s="67"/>
      <c r="F15" s="182"/>
      <c r="G15" s="65">
        <v>1.843494266828416</v>
      </c>
      <c r="H15" s="65">
        <v>2.1532931260278554</v>
      </c>
      <c r="I15" s="65">
        <v>2.5371915555600002</v>
      </c>
      <c r="J15" s="208">
        <v>2</v>
      </c>
      <c r="K15" s="182">
        <v>1.5</v>
      </c>
      <c r="L15" s="67">
        <v>1.95</v>
      </c>
      <c r="M15" s="11"/>
      <c r="N15" s="196">
        <v>2</v>
      </c>
      <c r="O15" s="185">
        <v>2.2000000000000002</v>
      </c>
      <c r="P15" s="171">
        <v>2</v>
      </c>
      <c r="Q15" s="65">
        <v>1.9</v>
      </c>
      <c r="R15" s="95">
        <v>1.2488484037010701</v>
      </c>
      <c r="S15" s="99"/>
    </row>
    <row r="16" spans="1:19" x14ac:dyDescent="0.25">
      <c r="A16" s="3" t="s">
        <v>13</v>
      </c>
      <c r="B16" s="65">
        <f t="shared" si="0"/>
        <v>0.11590427450280281</v>
      </c>
      <c r="C16" s="65">
        <f t="shared" si="1"/>
        <v>-0.34</v>
      </c>
      <c r="D16" s="65">
        <f t="shared" si="2"/>
        <v>2.6834548469000001</v>
      </c>
      <c r="E16" s="67"/>
      <c r="F16" s="182"/>
      <c r="G16" s="65">
        <v>-0.23728956132076373</v>
      </c>
      <c r="H16" s="65">
        <v>-0.21878329406213037</v>
      </c>
      <c r="I16" s="65">
        <v>2.6834548469000001</v>
      </c>
      <c r="J16" s="208">
        <v>-0.2</v>
      </c>
      <c r="K16" s="182">
        <v>0.1</v>
      </c>
      <c r="L16" s="67">
        <v>-0.34</v>
      </c>
      <c r="M16" s="11"/>
      <c r="N16" s="196">
        <v>-0.2</v>
      </c>
      <c r="O16" s="185">
        <v>0</v>
      </c>
      <c r="P16" s="171">
        <v>-0.2</v>
      </c>
      <c r="Q16" s="65">
        <v>-0.1</v>
      </c>
      <c r="R16" s="95">
        <v>-1.24349719862749E-2</v>
      </c>
      <c r="S16" s="99"/>
    </row>
    <row r="17" spans="1:19" x14ac:dyDescent="0.25">
      <c r="A17" s="3" t="s">
        <v>14</v>
      </c>
      <c r="B17" s="65">
        <f t="shared" si="0"/>
        <v>0.91481023659203142</v>
      </c>
      <c r="C17" s="65">
        <f t="shared" si="1"/>
        <v>2.3039526169700002E-2</v>
      </c>
      <c r="D17" s="65">
        <f t="shared" si="2"/>
        <v>1.2022855103189281</v>
      </c>
      <c r="E17" s="67"/>
      <c r="F17" s="182"/>
      <c r="G17" s="65">
        <v>1</v>
      </c>
      <c r="H17" s="65">
        <v>1.2022855103189281</v>
      </c>
      <c r="I17" s="65">
        <v>2.3039526169700002E-2</v>
      </c>
      <c r="J17" s="208"/>
      <c r="K17" s="182">
        <v>0.8</v>
      </c>
      <c r="L17" s="67">
        <v>1.1599999999999999</v>
      </c>
      <c r="M17" s="11"/>
      <c r="N17" s="167">
        <v>1.1000000000000001</v>
      </c>
      <c r="O17" s="185">
        <v>1.1000000000000001</v>
      </c>
      <c r="P17" s="170">
        <v>1.1000000000000001</v>
      </c>
      <c r="Q17" s="65">
        <v>1</v>
      </c>
      <c r="R17" s="95">
        <v>0.66277732943168599</v>
      </c>
      <c r="S17" s="99"/>
    </row>
    <row r="18" spans="1:19" x14ac:dyDescent="0.25">
      <c r="A18" s="3"/>
      <c r="B18" s="65"/>
      <c r="C18" s="65"/>
      <c r="D18" s="65"/>
      <c r="E18" s="67"/>
      <c r="F18" s="182"/>
      <c r="G18" s="65"/>
      <c r="H18" s="65"/>
      <c r="I18" s="65"/>
      <c r="J18" s="208"/>
      <c r="K18" s="182"/>
      <c r="L18" s="67"/>
      <c r="M18" s="11"/>
      <c r="N18" s="196"/>
      <c r="O18" s="185"/>
      <c r="P18" s="168"/>
      <c r="Q18" s="182"/>
      <c r="R18" s="95"/>
      <c r="S18" s="99"/>
    </row>
    <row r="19" spans="1:19" x14ac:dyDescent="0.25">
      <c r="A19" s="7" t="s">
        <v>15</v>
      </c>
      <c r="B19" s="71"/>
      <c r="C19" s="71"/>
      <c r="D19" s="71"/>
      <c r="E19" s="72"/>
      <c r="F19" s="182"/>
      <c r="G19" s="65"/>
      <c r="H19" s="65"/>
      <c r="I19" s="65"/>
      <c r="J19" s="208"/>
      <c r="K19" s="182"/>
      <c r="L19" s="67"/>
      <c r="M19" s="11"/>
      <c r="N19" s="196"/>
      <c r="O19" s="185"/>
      <c r="P19" s="168"/>
      <c r="Q19" s="182"/>
      <c r="R19" s="95"/>
      <c r="S19" s="99"/>
    </row>
    <row r="20" spans="1:19" x14ac:dyDescent="0.25">
      <c r="A20" s="3" t="s">
        <v>16</v>
      </c>
      <c r="B20" s="65">
        <f>AVERAGE(F20:R20)</f>
        <v>0.81572114241784754</v>
      </c>
      <c r="C20" s="65">
        <f>MIN(F20:R20)</f>
        <v>0.7</v>
      </c>
      <c r="D20" s="65">
        <f>MAX(F20:R20)</f>
        <v>1</v>
      </c>
      <c r="E20" s="67"/>
      <c r="F20" s="182"/>
      <c r="G20" s="65"/>
      <c r="H20" s="65"/>
      <c r="I20" s="65"/>
      <c r="J20" s="208"/>
      <c r="K20" s="182"/>
      <c r="L20" s="67"/>
      <c r="M20" s="11"/>
      <c r="N20" s="196"/>
      <c r="O20" s="167">
        <v>1</v>
      </c>
      <c r="P20" s="172">
        <v>0.75</v>
      </c>
      <c r="Q20" s="65">
        <v>0.7</v>
      </c>
      <c r="R20" s="95">
        <v>0.81288456967139</v>
      </c>
      <c r="S20" s="99"/>
    </row>
    <row r="21" spans="1:19" x14ac:dyDescent="0.25">
      <c r="A21" s="3" t="s">
        <v>17</v>
      </c>
      <c r="B21" s="65">
        <f>AVERAGE(F21:R21)</f>
        <v>6.4787066282123575</v>
      </c>
      <c r="C21" s="65">
        <f>MIN(F21:R21)</f>
        <v>6.414851307612885</v>
      </c>
      <c r="D21" s="65">
        <f>MAX(F21:R21)</f>
        <v>6.5</v>
      </c>
      <c r="E21" s="67"/>
      <c r="F21" s="182"/>
      <c r="G21" s="65">
        <v>6.414851307612885</v>
      </c>
      <c r="H21" s="65">
        <v>6.4711264672801905</v>
      </c>
      <c r="I21" s="65">
        <v>6.4779327107600002</v>
      </c>
      <c r="J21" s="208">
        <v>6.5</v>
      </c>
      <c r="K21" s="182"/>
      <c r="L21" s="67">
        <v>6.45</v>
      </c>
      <c r="M21" s="11"/>
      <c r="N21" s="196">
        <v>6.5</v>
      </c>
      <c r="O21" s="167">
        <v>6.5</v>
      </c>
      <c r="P21" s="168">
        <v>6.5</v>
      </c>
      <c r="Q21" s="65">
        <v>6.5</v>
      </c>
      <c r="R21" s="95">
        <v>6.4731557964705004</v>
      </c>
      <c r="S21" s="99"/>
    </row>
    <row r="22" spans="1:19" x14ac:dyDescent="0.25">
      <c r="A22" s="3"/>
      <c r="B22" s="65"/>
      <c r="C22" s="65"/>
      <c r="D22" s="65"/>
      <c r="E22" s="67"/>
      <c r="F22" s="182"/>
      <c r="G22" s="65"/>
      <c r="H22" s="65"/>
      <c r="I22" s="65"/>
      <c r="J22" s="208"/>
      <c r="K22" s="182"/>
      <c r="L22" s="67"/>
      <c r="M22" s="11"/>
      <c r="N22" s="196"/>
      <c r="O22" s="185"/>
      <c r="P22" s="168"/>
      <c r="Q22" s="65"/>
      <c r="R22" s="95"/>
      <c r="S22" s="99"/>
    </row>
    <row r="23" spans="1:19" x14ac:dyDescent="0.25">
      <c r="A23" s="7" t="s">
        <v>18</v>
      </c>
      <c r="B23" s="71"/>
      <c r="C23" s="71"/>
      <c r="D23" s="71"/>
      <c r="E23" s="72"/>
      <c r="F23" s="182"/>
      <c r="G23" s="65"/>
      <c r="H23" s="65"/>
      <c r="I23" s="65"/>
      <c r="J23" s="208"/>
      <c r="K23" s="182"/>
      <c r="L23" s="67"/>
      <c r="M23" s="11"/>
      <c r="N23" s="196"/>
      <c r="O23" s="185"/>
      <c r="P23" s="168"/>
      <c r="Q23" s="65"/>
      <c r="R23" s="95"/>
      <c r="S23" s="99"/>
    </row>
    <row r="24" spans="1:19" x14ac:dyDescent="0.25">
      <c r="A24" s="3" t="s">
        <v>42</v>
      </c>
      <c r="B24" s="65">
        <f>AVERAGE(F24:R24)</f>
        <v>2.4050636702627695</v>
      </c>
      <c r="C24" s="65">
        <f>MIN(F24:R24)</f>
        <v>2.2999999999999998</v>
      </c>
      <c r="D24" s="65">
        <f>MAX(F24:R24)</f>
        <v>2.5</v>
      </c>
      <c r="E24" s="67"/>
      <c r="F24" s="182">
        <v>2.5</v>
      </c>
      <c r="G24" s="65">
        <v>2.2999999999999998</v>
      </c>
      <c r="H24" s="65">
        <v>2.3075894318182137</v>
      </c>
      <c r="I24" s="65">
        <v>2.3886611932599999</v>
      </c>
      <c r="J24" s="208">
        <v>2.2999999999999998</v>
      </c>
      <c r="K24" s="182">
        <v>2.5</v>
      </c>
      <c r="L24" s="67">
        <v>2.37</v>
      </c>
      <c r="M24" s="11">
        <v>2.5</v>
      </c>
      <c r="N24" s="196">
        <v>2.4</v>
      </c>
      <c r="O24" s="185">
        <v>2.5</v>
      </c>
      <c r="P24" s="168">
        <v>2.4</v>
      </c>
      <c r="Q24" s="65">
        <v>2.2999999999999998</v>
      </c>
      <c r="R24" s="95">
        <v>2.4995770883377899</v>
      </c>
      <c r="S24" s="99"/>
    </row>
    <row r="25" spans="1:19" x14ac:dyDescent="0.25">
      <c r="A25" s="146" t="s">
        <v>43</v>
      </c>
      <c r="B25" s="65">
        <f>AVERAGE(F25:R25)</f>
        <v>2.8753624938416551</v>
      </c>
      <c r="C25" s="65">
        <f>MIN(F25:R25)</f>
        <v>2.8</v>
      </c>
      <c r="D25" s="65">
        <f>MAX(F25:R25)</f>
        <v>3</v>
      </c>
      <c r="E25" s="67"/>
      <c r="F25" s="182"/>
      <c r="G25" s="65">
        <v>2.8</v>
      </c>
      <c r="H25" s="65">
        <v>2.8247841465037911</v>
      </c>
      <c r="I25" s="65">
        <v>2.8713575898200001</v>
      </c>
      <c r="J25" s="208">
        <v>2.8</v>
      </c>
      <c r="K25" s="182">
        <v>2.8</v>
      </c>
      <c r="L25" s="67">
        <v>2.88</v>
      </c>
      <c r="M25" s="11">
        <v>2.9</v>
      </c>
      <c r="N25" s="196">
        <v>2.9</v>
      </c>
      <c r="O25" s="185">
        <v>3</v>
      </c>
      <c r="P25" s="168">
        <v>2.9</v>
      </c>
      <c r="Q25" s="65">
        <v>2.9</v>
      </c>
      <c r="R25" s="95">
        <v>2.9282081897760799</v>
      </c>
      <c r="S25" s="99"/>
    </row>
    <row r="26" spans="1:19" x14ac:dyDescent="0.25">
      <c r="A26" s="3" t="s">
        <v>19</v>
      </c>
      <c r="B26" s="65">
        <f>AVERAGE(F26:R26)</f>
        <v>2.7197945931577925</v>
      </c>
      <c r="C26" s="65">
        <f>MIN(F26:R26)</f>
        <v>2.3540341016563548</v>
      </c>
      <c r="D26" s="65">
        <f>MAX(F26:R26)</f>
        <v>3.1109197002953999</v>
      </c>
      <c r="E26" s="67"/>
      <c r="F26" s="182"/>
      <c r="G26" s="65">
        <v>2.8440191638372081</v>
      </c>
      <c r="H26" s="65">
        <v>2.3540341016563548</v>
      </c>
      <c r="I26" s="65"/>
      <c r="J26" s="208"/>
      <c r="K26" s="182"/>
      <c r="L26" s="67">
        <v>2.89</v>
      </c>
      <c r="M26" s="11"/>
      <c r="N26" s="196"/>
      <c r="O26" s="185"/>
      <c r="P26" s="170">
        <v>2.4</v>
      </c>
      <c r="Q26" s="65"/>
      <c r="R26" s="95">
        <v>3.1109197002953999</v>
      </c>
      <c r="S26" s="99"/>
    </row>
    <row r="27" spans="1:19" x14ac:dyDescent="0.25">
      <c r="A27" s="3"/>
      <c r="B27" s="65"/>
      <c r="C27" s="65"/>
      <c r="D27" s="65"/>
      <c r="E27" s="67"/>
      <c r="F27" s="182"/>
      <c r="G27" s="65"/>
      <c r="H27" s="65"/>
      <c r="I27" s="65"/>
      <c r="J27" s="208"/>
      <c r="K27" s="182"/>
      <c r="L27" s="67"/>
      <c r="M27" s="11"/>
      <c r="N27" s="196"/>
      <c r="O27" s="185"/>
      <c r="P27" s="168"/>
      <c r="Q27" s="65"/>
      <c r="R27" s="95"/>
      <c r="S27" s="99"/>
    </row>
    <row r="28" spans="1:19" x14ac:dyDescent="0.25">
      <c r="A28" s="7" t="s">
        <v>20</v>
      </c>
      <c r="B28" s="65">
        <f>AVERAGE(F28:R28)</f>
        <v>1.2352910025116004</v>
      </c>
      <c r="C28" s="65">
        <f>MIN(F28:R28)</f>
        <v>-3.78</v>
      </c>
      <c r="D28" s="65">
        <f>MAX(F28:R28)</f>
        <v>3.1</v>
      </c>
      <c r="E28" s="72"/>
      <c r="F28" s="182"/>
      <c r="G28" s="65">
        <v>0.80877857545674314</v>
      </c>
      <c r="H28" s="65"/>
      <c r="I28" s="65">
        <v>2.7783956508299998</v>
      </c>
      <c r="J28" s="208">
        <v>1.3</v>
      </c>
      <c r="K28" s="182"/>
      <c r="L28" s="67">
        <v>-3.78</v>
      </c>
      <c r="M28" s="11"/>
      <c r="N28" s="196"/>
      <c r="O28" s="185"/>
      <c r="P28" s="168">
        <v>1.8</v>
      </c>
      <c r="Q28" s="65">
        <v>3.1</v>
      </c>
      <c r="R28" s="95">
        <v>2.6398627912944601</v>
      </c>
      <c r="S28" s="99"/>
    </row>
    <row r="29" spans="1:19" x14ac:dyDescent="0.25">
      <c r="A29" s="3"/>
      <c r="B29" s="65"/>
      <c r="C29" s="65"/>
      <c r="D29" s="65"/>
      <c r="E29" s="67"/>
      <c r="F29" s="182"/>
      <c r="G29" s="65"/>
      <c r="H29" s="65"/>
      <c r="I29" s="65"/>
      <c r="J29" s="208"/>
      <c r="K29" s="182"/>
      <c r="L29" s="67"/>
      <c r="M29" s="11"/>
      <c r="N29" s="196"/>
      <c r="O29" s="83"/>
      <c r="P29" s="168"/>
      <c r="Q29" s="65"/>
      <c r="R29" s="95"/>
      <c r="S29" s="99"/>
    </row>
    <row r="30" spans="1:19" x14ac:dyDescent="0.25">
      <c r="A30" s="7" t="s">
        <v>21</v>
      </c>
      <c r="B30" s="71"/>
      <c r="C30" s="71"/>
      <c r="D30" s="71"/>
      <c r="E30" s="72"/>
      <c r="F30" s="182"/>
      <c r="G30" s="65"/>
      <c r="H30" s="65"/>
      <c r="I30" s="65"/>
      <c r="J30" s="208"/>
      <c r="K30" s="182"/>
      <c r="L30" s="67"/>
      <c r="M30" s="11"/>
      <c r="N30" s="196"/>
      <c r="O30" s="83"/>
      <c r="P30" s="168"/>
      <c r="Q30" s="65"/>
      <c r="R30" s="95"/>
      <c r="S30" s="99"/>
    </row>
    <row r="31" spans="1:19" x14ac:dyDescent="0.25">
      <c r="A31" s="8" t="s">
        <v>22</v>
      </c>
      <c r="B31" s="65">
        <f>AVERAGE(F31:R31)</f>
        <v>-3.0971083195771834</v>
      </c>
      <c r="C31" s="65">
        <f>MIN(F31:R31)</f>
        <v>-3.5</v>
      </c>
      <c r="D31" s="65">
        <f>MAX(F31:R31)</f>
        <v>-2.8</v>
      </c>
      <c r="E31" s="73"/>
      <c r="F31" s="182"/>
      <c r="G31" s="65">
        <v>-3.2778679797033408</v>
      </c>
      <c r="H31" s="65">
        <v>-2.9</v>
      </c>
      <c r="I31" s="65">
        <v>-3.10583325623</v>
      </c>
      <c r="J31" s="208">
        <v>-2.8</v>
      </c>
      <c r="K31" s="182">
        <v>-3</v>
      </c>
      <c r="L31" s="67">
        <v>-2.8</v>
      </c>
      <c r="M31" s="137"/>
      <c r="N31" s="196">
        <v>-3.3</v>
      </c>
      <c r="O31" s="83"/>
      <c r="P31" s="168">
        <v>-3.5</v>
      </c>
      <c r="Q31" s="65">
        <v>-3</v>
      </c>
      <c r="R31" s="95">
        <v>-3.2873819598384899</v>
      </c>
      <c r="S31" s="99"/>
    </row>
    <row r="32" spans="1:19" x14ac:dyDescent="0.25">
      <c r="A32" s="8" t="s">
        <v>23</v>
      </c>
      <c r="B32" s="65">
        <f>AVERAGE(F32:R32)</f>
        <v>-1.581752247458005</v>
      </c>
      <c r="C32" s="65">
        <f>MIN(F32:R32)</f>
        <v>-1.8</v>
      </c>
      <c r="D32" s="65">
        <f>MAX(F32:R32)</f>
        <v>-1.4340927290360701</v>
      </c>
      <c r="E32" s="73"/>
      <c r="F32" s="182"/>
      <c r="G32" s="65">
        <v>-1.5111640133379451</v>
      </c>
      <c r="H32" s="65"/>
      <c r="I32" s="65"/>
      <c r="J32" s="208"/>
      <c r="K32" s="182"/>
      <c r="M32" s="137"/>
      <c r="N32" s="196"/>
      <c r="O32" s="83"/>
      <c r="P32" s="168">
        <v>-1.8</v>
      </c>
      <c r="Q32" s="65"/>
      <c r="R32" s="95">
        <v>-1.4340927290360701</v>
      </c>
      <c r="S32" s="99"/>
    </row>
    <row r="33" spans="1:19" x14ac:dyDescent="0.25">
      <c r="A33" s="9" t="s">
        <v>24</v>
      </c>
      <c r="B33" s="66">
        <f>AVERAGE(F33:R33)</f>
        <v>89.079492603914133</v>
      </c>
      <c r="C33" s="66">
        <f>MIN(F33:R33)</f>
        <v>87</v>
      </c>
      <c r="D33" s="66">
        <f>MAX(F33:R33)</f>
        <v>90.496362021600007</v>
      </c>
      <c r="E33" s="73"/>
      <c r="F33" s="91"/>
      <c r="G33" s="66">
        <v>88.850201862404248</v>
      </c>
      <c r="H33" s="100"/>
      <c r="I33" s="66">
        <v>90.496362021600007</v>
      </c>
      <c r="J33" s="113">
        <v>89.8</v>
      </c>
      <c r="K33" s="91">
        <v>89.4</v>
      </c>
      <c r="L33" s="118"/>
      <c r="M33" s="138"/>
      <c r="N33" s="197">
        <v>88.4</v>
      </c>
      <c r="O33" s="149"/>
      <c r="P33" s="169">
        <v>87</v>
      </c>
      <c r="Q33" s="66">
        <v>90.2</v>
      </c>
      <c r="R33" s="100">
        <v>88.489376947308699</v>
      </c>
      <c r="S33" s="99"/>
    </row>
    <row r="34" spans="1:19" x14ac:dyDescent="0.25">
      <c r="A34" s="16"/>
      <c r="B34" s="67"/>
      <c r="C34" s="67"/>
      <c r="D34" s="67"/>
      <c r="E34" s="73"/>
      <c r="G34" s="131"/>
      <c r="I34" s="101"/>
      <c r="L34" s="67"/>
      <c r="M34" s="136"/>
      <c r="O34" s="114"/>
      <c r="Q34" s="81"/>
      <c r="R34" s="101"/>
      <c r="S34" s="99"/>
    </row>
    <row r="35" spans="1:19" x14ac:dyDescent="0.25">
      <c r="A35" s="16"/>
      <c r="B35" s="67"/>
      <c r="C35" s="67"/>
      <c r="D35" s="67"/>
      <c r="E35" s="73"/>
      <c r="G35" s="131"/>
      <c r="I35" s="101"/>
      <c r="L35" s="67"/>
      <c r="M35" s="136"/>
      <c r="O35" s="81"/>
      <c r="Q35" s="81"/>
      <c r="R35" s="101"/>
      <c r="S35" s="99"/>
    </row>
    <row r="36" spans="1:19" x14ac:dyDescent="0.25">
      <c r="A36" s="15" t="s">
        <v>28</v>
      </c>
      <c r="B36" s="74"/>
      <c r="C36" s="74"/>
      <c r="D36" s="74"/>
      <c r="E36" s="72"/>
      <c r="F36" s="75"/>
      <c r="G36" s="75"/>
      <c r="H36" s="75"/>
      <c r="I36" s="102"/>
      <c r="J36" s="75"/>
      <c r="K36" s="75"/>
      <c r="L36" s="75"/>
      <c r="M36" s="75"/>
      <c r="N36" s="75"/>
      <c r="O36" s="82"/>
      <c r="P36" s="75"/>
      <c r="Q36" s="82"/>
      <c r="R36" s="102"/>
      <c r="S36" s="99"/>
    </row>
    <row r="37" spans="1:19" x14ac:dyDescent="0.25">
      <c r="A37" s="11" t="str">
        <f>Belgium!A37</f>
        <v>2024Q3</v>
      </c>
      <c r="B37" s="65">
        <f>AVERAGE(F37:R37)</f>
        <v>0.26427379834595538</v>
      </c>
      <c r="C37" s="65">
        <f>MIN(F37:R37)</f>
        <v>0.15</v>
      </c>
      <c r="D37" s="65">
        <f>MAX(F37:R37)</f>
        <v>0.5</v>
      </c>
      <c r="E37" s="67"/>
      <c r="F37" s="65">
        <v>0.2</v>
      </c>
      <c r="G37" s="65">
        <v>0.2</v>
      </c>
      <c r="H37" s="104">
        <v>0.4</v>
      </c>
      <c r="I37" s="188">
        <v>0.5</v>
      </c>
      <c r="J37" s="65">
        <v>0.2</v>
      </c>
      <c r="K37" s="68">
        <v>0.3</v>
      </c>
      <c r="L37" s="65"/>
      <c r="M37" s="65">
        <v>0.2</v>
      </c>
      <c r="N37" s="148">
        <v>0.15</v>
      </c>
      <c r="O37" s="83">
        <v>0.3</v>
      </c>
      <c r="P37" s="65">
        <v>0.2</v>
      </c>
      <c r="Q37" s="83">
        <v>0.3</v>
      </c>
      <c r="R37" s="65">
        <v>0.22128558015146499</v>
      </c>
      <c r="S37" s="99"/>
    </row>
    <row r="38" spans="1:19" x14ac:dyDescent="0.25">
      <c r="A38" s="11" t="str">
        <f>Belgium!A38</f>
        <v>2024Q4</v>
      </c>
      <c r="B38" s="66">
        <f>AVERAGE(F38:R38)</f>
        <v>0.26010713167928873</v>
      </c>
      <c r="C38" s="66">
        <f>MIN(F38:R38)</f>
        <v>0.1</v>
      </c>
      <c r="D38" s="66">
        <f>MAX(F38:R38)</f>
        <v>0.4</v>
      </c>
      <c r="E38" s="67"/>
      <c r="F38" s="66">
        <v>0.3</v>
      </c>
      <c r="G38" s="66">
        <v>0.2</v>
      </c>
      <c r="H38" s="105">
        <v>0.3</v>
      </c>
      <c r="I38" s="189">
        <v>0.4</v>
      </c>
      <c r="J38" s="91">
        <v>0.2</v>
      </c>
      <c r="K38" s="103">
        <v>0.2</v>
      </c>
      <c r="L38" s="66"/>
      <c r="M38" s="66">
        <v>0.3</v>
      </c>
      <c r="N38" s="66">
        <v>0.2</v>
      </c>
      <c r="O38" s="149">
        <v>0.3</v>
      </c>
      <c r="P38" s="66">
        <v>0.4</v>
      </c>
      <c r="Q38" s="149">
        <v>0.1</v>
      </c>
      <c r="R38" s="66">
        <v>0.22128558015146499</v>
      </c>
      <c r="S38" s="99"/>
    </row>
    <row r="39" spans="1:19" x14ac:dyDescent="0.25">
      <c r="A39" s="19"/>
      <c r="B39" s="16"/>
      <c r="C39" s="16"/>
      <c r="D39" s="16"/>
      <c r="E39" s="16"/>
      <c r="M39"/>
      <c r="O39" s="114"/>
      <c r="Q39" s="114"/>
      <c r="R39" s="127"/>
      <c r="S39" s="99"/>
    </row>
    <row r="40" spans="1:19" x14ac:dyDescent="0.25">
      <c r="A40" s="16"/>
      <c r="B40" s="16"/>
      <c r="C40" s="16"/>
      <c r="D40" s="16"/>
      <c r="E40" s="16"/>
      <c r="M40"/>
      <c r="O40" s="114"/>
      <c r="Q40" s="114"/>
      <c r="R40" s="127"/>
      <c r="S40" s="99"/>
    </row>
    <row r="41" spans="1:19" x14ac:dyDescent="0.25">
      <c r="A41" s="20">
        <f>Belgium!A41</f>
        <v>2025</v>
      </c>
      <c r="B41" s="78"/>
      <c r="C41" s="78"/>
      <c r="D41" s="78"/>
      <c r="E41" s="79"/>
      <c r="F41" s="75"/>
      <c r="G41" s="75"/>
      <c r="H41" s="93"/>
      <c r="I41" s="102"/>
      <c r="J41" s="75"/>
      <c r="K41" s="76"/>
      <c r="L41" s="75"/>
      <c r="M41" s="76"/>
      <c r="N41" s="75"/>
      <c r="O41" s="164"/>
      <c r="P41" s="75"/>
      <c r="Q41" s="82"/>
      <c r="R41" s="102"/>
      <c r="S41" s="99"/>
    </row>
    <row r="42" spans="1:19" x14ac:dyDescent="0.25">
      <c r="A42" s="3"/>
      <c r="B42" s="65"/>
      <c r="C42" s="65"/>
      <c r="D42" s="65"/>
      <c r="E42" s="67"/>
      <c r="F42" s="65"/>
      <c r="G42" s="65"/>
      <c r="H42" s="68"/>
      <c r="I42" s="95"/>
      <c r="J42" s="65"/>
      <c r="K42" s="67"/>
      <c r="L42" s="65"/>
      <c r="M42" s="67"/>
      <c r="N42" s="65"/>
      <c r="O42" s="81"/>
      <c r="P42" s="65"/>
      <c r="Q42" s="83"/>
      <c r="R42" s="95"/>
      <c r="S42" s="99"/>
    </row>
    <row r="43" spans="1:19" x14ac:dyDescent="0.25">
      <c r="A43" s="7" t="s">
        <v>3</v>
      </c>
      <c r="B43" s="71"/>
      <c r="C43" s="71"/>
      <c r="D43" s="71"/>
      <c r="E43" s="72"/>
      <c r="F43" s="65"/>
      <c r="G43" s="65"/>
      <c r="H43" s="67"/>
      <c r="I43" s="95"/>
      <c r="J43" s="68"/>
      <c r="K43" s="67"/>
      <c r="L43" s="65"/>
      <c r="M43" s="67"/>
      <c r="N43" s="65"/>
      <c r="O43" s="81"/>
      <c r="P43" s="65"/>
      <c r="Q43" s="83"/>
      <c r="R43" s="95"/>
      <c r="S43" s="99"/>
    </row>
    <row r="44" spans="1:19" x14ac:dyDescent="0.25">
      <c r="A44" s="3" t="s">
        <v>4</v>
      </c>
      <c r="B44" s="65">
        <f t="shared" ref="B44:B54" si="3">AVERAGE(F44:R44)</f>
        <v>1.1939508350957724</v>
      </c>
      <c r="C44" s="65">
        <f t="shared" ref="C44:C54" si="4">MIN(F44:R44)</f>
        <v>1</v>
      </c>
      <c r="D44" s="65">
        <f t="shared" ref="D44:D54" si="5">MAX(F44:R44)</f>
        <v>1.54757482674</v>
      </c>
      <c r="E44" s="67"/>
      <c r="F44" s="182">
        <v>1.2</v>
      </c>
      <c r="G44" s="65">
        <v>1.0443948677832715</v>
      </c>
      <c r="H44" s="65">
        <v>1.3410770237640479</v>
      </c>
      <c r="I44" s="65">
        <v>1.54757482674</v>
      </c>
      <c r="J44" s="208">
        <v>1</v>
      </c>
      <c r="K44" s="182">
        <v>1.2</v>
      </c>
      <c r="L44" s="67">
        <v>1.03</v>
      </c>
      <c r="M44" s="11">
        <v>1.2</v>
      </c>
      <c r="N44" s="198">
        <v>1.1000000000000001</v>
      </c>
      <c r="O44" s="187">
        <v>1.3</v>
      </c>
      <c r="P44" s="173">
        <v>1.3</v>
      </c>
      <c r="Q44" s="67">
        <v>1</v>
      </c>
      <c r="R44" s="95">
        <v>1.2583141379577201</v>
      </c>
      <c r="S44" s="99"/>
    </row>
    <row r="45" spans="1:19" x14ac:dyDescent="0.25">
      <c r="A45" s="3" t="s">
        <v>5</v>
      </c>
      <c r="B45" s="65">
        <f t="shared" si="3"/>
        <v>1.1514588117145856</v>
      </c>
      <c r="C45" s="65">
        <f t="shared" si="4"/>
        <v>1</v>
      </c>
      <c r="D45" s="65">
        <f t="shared" si="5"/>
        <v>1.51197497272</v>
      </c>
      <c r="E45" s="67"/>
      <c r="F45" s="182"/>
      <c r="G45" s="65">
        <v>1.0521690759712987</v>
      </c>
      <c r="H45" s="65">
        <v>1.0503931167730629</v>
      </c>
      <c r="I45" s="65">
        <v>1.51197497272</v>
      </c>
      <c r="J45" s="208">
        <v>1.1000000000000001</v>
      </c>
      <c r="K45" s="182">
        <v>1.2</v>
      </c>
      <c r="L45" s="67">
        <v>1.0900000000000001</v>
      </c>
      <c r="M45" s="11"/>
      <c r="N45" s="198">
        <v>1.1000000000000001</v>
      </c>
      <c r="O45" s="187">
        <v>1</v>
      </c>
      <c r="P45" s="173">
        <v>1.2</v>
      </c>
      <c r="Q45" s="67">
        <v>1</v>
      </c>
      <c r="R45" s="95">
        <v>1.36150976339608</v>
      </c>
      <c r="S45" s="99"/>
    </row>
    <row r="46" spans="1:19" x14ac:dyDescent="0.25">
      <c r="A46" s="3" t="s">
        <v>6</v>
      </c>
      <c r="B46" s="65">
        <f t="shared" si="3"/>
        <v>0.9660911774912655</v>
      </c>
      <c r="C46" s="65">
        <f t="shared" si="4"/>
        <v>0.6</v>
      </c>
      <c r="D46" s="65">
        <f t="shared" si="5"/>
        <v>1.3</v>
      </c>
      <c r="E46" s="67"/>
      <c r="F46" s="182"/>
      <c r="G46" s="65">
        <v>0.7202278441024168</v>
      </c>
      <c r="H46" s="65">
        <v>0.81238245770776096</v>
      </c>
      <c r="I46" s="65">
        <v>0.85500187207699996</v>
      </c>
      <c r="J46" s="208">
        <v>0.6</v>
      </c>
      <c r="K46" s="182">
        <v>1.2</v>
      </c>
      <c r="L46" s="67">
        <v>0.78</v>
      </c>
      <c r="M46" s="11"/>
      <c r="N46" s="200">
        <v>1.1000000000000001</v>
      </c>
      <c r="O46" s="167">
        <v>1.2</v>
      </c>
      <c r="P46" s="176">
        <v>1.3</v>
      </c>
      <c r="Q46" s="67">
        <v>0.9</v>
      </c>
      <c r="R46" s="95">
        <v>1.1593907785167401</v>
      </c>
      <c r="S46" s="99"/>
    </row>
    <row r="47" spans="1:19" x14ac:dyDescent="0.25">
      <c r="A47" s="3" t="s">
        <v>7</v>
      </c>
      <c r="B47" s="65">
        <f t="shared" si="3"/>
        <v>0.90047074312669684</v>
      </c>
      <c r="C47" s="65">
        <f t="shared" si="4"/>
        <v>0.4</v>
      </c>
      <c r="D47" s="65">
        <f t="shared" si="5"/>
        <v>1.5396609664400001</v>
      </c>
      <c r="E47" s="67"/>
      <c r="F47" s="182"/>
      <c r="G47" s="65">
        <v>0.93217739936306554</v>
      </c>
      <c r="H47" s="65">
        <v>1.1939490300738598</v>
      </c>
      <c r="I47" s="65">
        <v>1.5396609664400001</v>
      </c>
      <c r="J47" s="208">
        <v>0.4</v>
      </c>
      <c r="K47" s="182">
        <v>1.3</v>
      </c>
      <c r="L47" s="67">
        <v>0.88</v>
      </c>
      <c r="M47" s="11"/>
      <c r="N47" s="200">
        <v>0.4</v>
      </c>
      <c r="O47" s="167">
        <v>0.6</v>
      </c>
      <c r="P47" s="176">
        <v>1.1000000000000001</v>
      </c>
      <c r="Q47" s="67">
        <v>0.4</v>
      </c>
      <c r="R47" s="95">
        <v>1.1593907785167401</v>
      </c>
      <c r="S47" s="99"/>
    </row>
    <row r="48" spans="1:19" x14ac:dyDescent="0.25">
      <c r="A48" s="3" t="s">
        <v>8</v>
      </c>
      <c r="B48" s="65">
        <f t="shared" si="3"/>
        <v>1.1543748123938899</v>
      </c>
      <c r="C48" s="65">
        <f t="shared" si="4"/>
        <v>1.1543748123938899</v>
      </c>
      <c r="D48" s="65">
        <f t="shared" si="5"/>
        <v>1.1543748123938899</v>
      </c>
      <c r="E48" s="67"/>
      <c r="F48" s="182"/>
      <c r="G48" s="65"/>
      <c r="H48" s="65"/>
      <c r="I48" s="65"/>
      <c r="J48" s="208"/>
      <c r="K48" s="182"/>
      <c r="L48" s="67"/>
      <c r="M48" s="11"/>
      <c r="N48" s="198"/>
      <c r="O48" s="187"/>
      <c r="P48" s="173"/>
      <c r="R48" s="95">
        <v>1.1543748123938899</v>
      </c>
      <c r="S48" s="99"/>
    </row>
    <row r="49" spans="1:19" x14ac:dyDescent="0.25">
      <c r="A49" s="3" t="s">
        <v>9</v>
      </c>
      <c r="B49" s="65">
        <f t="shared" si="3"/>
        <v>1.4839421510696411</v>
      </c>
      <c r="C49" s="65">
        <f t="shared" si="4"/>
        <v>1.4839421510696411</v>
      </c>
      <c r="D49" s="65">
        <f t="shared" si="5"/>
        <v>1.4839421510696411</v>
      </c>
      <c r="E49" s="67"/>
      <c r="F49" s="182"/>
      <c r="G49" s="65"/>
      <c r="H49" s="65"/>
      <c r="I49" s="65"/>
      <c r="J49" s="208"/>
      <c r="K49" s="182"/>
      <c r="L49" s="67"/>
      <c r="M49" s="11"/>
      <c r="N49" s="198"/>
      <c r="O49" s="187"/>
      <c r="P49" s="173"/>
      <c r="R49" s="95">
        <v>1.4839421510696411</v>
      </c>
      <c r="S49" s="99"/>
    </row>
    <row r="50" spans="1:19" x14ac:dyDescent="0.25">
      <c r="A50" s="3" t="s">
        <v>10</v>
      </c>
      <c r="B50" s="65">
        <f t="shared" si="3"/>
        <v>2.82701630696425</v>
      </c>
      <c r="C50" s="65">
        <f t="shared" si="4"/>
        <v>1.3</v>
      </c>
      <c r="D50" s="65">
        <f t="shared" si="5"/>
        <v>4.3540326139285002</v>
      </c>
      <c r="E50" s="67"/>
      <c r="F50" s="182"/>
      <c r="G50" s="65"/>
      <c r="H50" s="65"/>
      <c r="I50" s="65"/>
      <c r="J50" s="208"/>
      <c r="K50" s="182">
        <v>1.3</v>
      </c>
      <c r="L50" s="67"/>
      <c r="M50" s="11"/>
      <c r="N50" s="198"/>
      <c r="O50" s="187"/>
      <c r="P50" s="173"/>
      <c r="R50" s="95">
        <v>4.3540326139285002</v>
      </c>
      <c r="S50" s="99"/>
    </row>
    <row r="51" spans="1:19" x14ac:dyDescent="0.25">
      <c r="A51" s="3" t="s">
        <v>11</v>
      </c>
      <c r="B51" s="65">
        <f t="shared" si="3"/>
        <v>2.037103458376277E-2</v>
      </c>
      <c r="C51" s="65">
        <f t="shared" si="4"/>
        <v>-0.17488965210474963</v>
      </c>
      <c r="D51" s="65">
        <f t="shared" si="5"/>
        <v>0.4</v>
      </c>
      <c r="E51" s="67"/>
      <c r="F51" s="182"/>
      <c r="G51" s="65">
        <v>0.1</v>
      </c>
      <c r="H51" s="65">
        <v>-0.17488965210474963</v>
      </c>
      <c r="I51" s="65">
        <v>-5.6900777468100003E-2</v>
      </c>
      <c r="J51" s="208"/>
      <c r="K51" s="182">
        <v>0</v>
      </c>
      <c r="L51" s="67">
        <v>-0.14000000000000001</v>
      </c>
      <c r="M51" s="11"/>
      <c r="N51" s="198">
        <v>-0.1</v>
      </c>
      <c r="O51" s="187"/>
      <c r="P51" s="177">
        <v>0.4</v>
      </c>
      <c r="Q51" s="67">
        <v>0.1</v>
      </c>
      <c r="R51" s="95">
        <v>5.5129740826714603E-2</v>
      </c>
      <c r="S51" s="99"/>
    </row>
    <row r="52" spans="1:19" x14ac:dyDescent="0.25">
      <c r="A52" s="3" t="s">
        <v>12</v>
      </c>
      <c r="B52" s="65">
        <f t="shared" si="3"/>
        <v>2.8116633155162245</v>
      </c>
      <c r="C52" s="65">
        <f t="shared" si="4"/>
        <v>1.8764736484593536</v>
      </c>
      <c r="D52" s="65">
        <f t="shared" si="5"/>
        <v>3.8500675658499999</v>
      </c>
      <c r="E52" s="67"/>
      <c r="F52" s="182"/>
      <c r="G52" s="65">
        <v>1.8764736484593536</v>
      </c>
      <c r="H52" s="65">
        <v>3.4893151790321708</v>
      </c>
      <c r="I52" s="65">
        <v>3.8500675658499999</v>
      </c>
      <c r="J52" s="208">
        <v>3</v>
      </c>
      <c r="K52" s="182">
        <v>3.2</v>
      </c>
      <c r="L52" s="67">
        <v>2.54</v>
      </c>
      <c r="M52" s="11"/>
      <c r="N52" s="198">
        <v>2.9</v>
      </c>
      <c r="O52" s="187">
        <v>2.8</v>
      </c>
      <c r="P52" s="177">
        <v>2.2000000000000002</v>
      </c>
      <c r="Q52" s="67">
        <v>2.5</v>
      </c>
      <c r="R52" s="95">
        <v>2.57244007733695</v>
      </c>
      <c r="S52" s="99"/>
    </row>
    <row r="53" spans="1:19" x14ac:dyDescent="0.25">
      <c r="A53" s="3" t="s">
        <v>13</v>
      </c>
      <c r="B53" s="65">
        <f t="shared" si="3"/>
        <v>2.7665154017807265</v>
      </c>
      <c r="C53" s="65">
        <f t="shared" si="4"/>
        <v>2.1052957985480347</v>
      </c>
      <c r="D53" s="65">
        <f t="shared" si="5"/>
        <v>3.5526247211499999</v>
      </c>
      <c r="E53" s="67"/>
      <c r="F53" s="182"/>
      <c r="G53" s="65">
        <v>2.1052957985480347</v>
      </c>
      <c r="H53" s="65">
        <v>2.7335576304572173</v>
      </c>
      <c r="I53" s="65">
        <v>3.5526247211499999</v>
      </c>
      <c r="J53" s="208">
        <v>2.8</v>
      </c>
      <c r="K53" s="182">
        <v>3.3</v>
      </c>
      <c r="L53" s="67">
        <v>2.31</v>
      </c>
      <c r="M53" s="11"/>
      <c r="N53" s="198">
        <v>2.8</v>
      </c>
      <c r="O53" s="187">
        <v>2.5</v>
      </c>
      <c r="P53" s="177">
        <v>3</v>
      </c>
      <c r="Q53" s="67">
        <v>2.5</v>
      </c>
      <c r="R53" s="95">
        <v>2.8301912694327398</v>
      </c>
      <c r="S53" s="99"/>
    </row>
    <row r="54" spans="1:19" x14ac:dyDescent="0.25">
      <c r="A54" s="3" t="s">
        <v>14</v>
      </c>
      <c r="B54" s="65">
        <f t="shared" si="3"/>
        <v>0.14890183297292697</v>
      </c>
      <c r="C54" s="65">
        <f t="shared" si="4"/>
        <v>-0.2</v>
      </c>
      <c r="D54" s="65">
        <f t="shared" si="5"/>
        <v>0.54336825943900902</v>
      </c>
      <c r="E54" s="67"/>
      <c r="F54" s="182"/>
      <c r="G54" s="65">
        <v>-0.1</v>
      </c>
      <c r="H54" s="65">
        <v>0.54336825943900902</v>
      </c>
      <c r="I54" s="65">
        <v>0.28976881819099998</v>
      </c>
      <c r="J54" s="208"/>
      <c r="K54" s="182">
        <v>0.1</v>
      </c>
      <c r="L54" s="67">
        <v>0.25</v>
      </c>
      <c r="M54" s="11"/>
      <c r="N54" s="200">
        <v>0.2</v>
      </c>
      <c r="O54" s="187">
        <v>0.3</v>
      </c>
      <c r="P54" s="176">
        <v>-0.2</v>
      </c>
      <c r="Q54" s="67">
        <v>0.1</v>
      </c>
      <c r="R54" s="95">
        <v>5.8812520992608296E-3</v>
      </c>
      <c r="S54" s="99"/>
    </row>
    <row r="55" spans="1:19" x14ac:dyDescent="0.25">
      <c r="A55" s="3"/>
      <c r="B55" s="65"/>
      <c r="C55" s="65"/>
      <c r="D55" s="65"/>
      <c r="E55" s="67"/>
      <c r="F55" s="182"/>
      <c r="G55" s="65"/>
      <c r="H55" s="65"/>
      <c r="I55" s="65"/>
      <c r="J55" s="208"/>
      <c r="K55" s="182"/>
      <c r="L55" s="67"/>
      <c r="M55" s="11"/>
      <c r="N55" s="198"/>
      <c r="O55" s="187"/>
      <c r="P55" s="186"/>
      <c r="R55" s="95"/>
      <c r="S55" s="99"/>
    </row>
    <row r="56" spans="1:19" x14ac:dyDescent="0.25">
      <c r="A56" s="7" t="s">
        <v>15</v>
      </c>
      <c r="B56" s="71"/>
      <c r="C56" s="71"/>
      <c r="D56" s="71"/>
      <c r="E56" s="72"/>
      <c r="F56" s="182"/>
      <c r="G56" s="65"/>
      <c r="H56" s="65"/>
      <c r="I56" s="65"/>
      <c r="J56" s="208"/>
      <c r="K56" s="182"/>
      <c r="L56" s="67"/>
      <c r="M56" s="11"/>
      <c r="N56" s="198"/>
      <c r="O56" s="187"/>
      <c r="P56" s="186"/>
      <c r="R56" s="95"/>
      <c r="S56" s="99"/>
    </row>
    <row r="57" spans="1:19" x14ac:dyDescent="0.25">
      <c r="A57" s="3" t="s">
        <v>16</v>
      </c>
      <c r="B57" s="65">
        <f>AVERAGE(F57:R57)</f>
        <v>0.59123368889640826</v>
      </c>
      <c r="C57" s="65">
        <f>MIN(F57:R57)</f>
        <v>0.1</v>
      </c>
      <c r="D57" s="65">
        <f>MAX(F57:R57)</f>
        <v>1.4</v>
      </c>
      <c r="E57" s="67"/>
      <c r="F57" s="182"/>
      <c r="G57" s="65"/>
      <c r="H57" s="65"/>
      <c r="I57" s="65"/>
      <c r="J57" s="208"/>
      <c r="K57" s="182"/>
      <c r="L57" s="67"/>
      <c r="M57" s="11"/>
      <c r="N57" s="198"/>
      <c r="O57" s="167">
        <v>1.4</v>
      </c>
      <c r="P57" s="179">
        <v>0.5</v>
      </c>
      <c r="Q57" s="67">
        <v>0.1</v>
      </c>
      <c r="R57" s="95">
        <v>0.36493475558563299</v>
      </c>
      <c r="S57" s="99"/>
    </row>
    <row r="58" spans="1:19" x14ac:dyDescent="0.25">
      <c r="A58" s="3" t="s">
        <v>17</v>
      </c>
      <c r="B58" s="65">
        <f>AVERAGE(F58:R58)</f>
        <v>6.4822294075131639</v>
      </c>
      <c r="C58" s="65">
        <f>MIN(F58:R58)</f>
        <v>6.3</v>
      </c>
      <c r="D58" s="65">
        <f>MAX(F58:R58)</f>
        <v>6.8</v>
      </c>
      <c r="E58" s="67"/>
      <c r="F58" s="182"/>
      <c r="G58" s="65">
        <v>6.3137632414637235</v>
      </c>
      <c r="H58" s="65">
        <v>6.3630733382418079</v>
      </c>
      <c r="I58" s="65">
        <v>6.5468703864100002</v>
      </c>
      <c r="J58" s="208">
        <v>6.8</v>
      </c>
      <c r="K58" s="182"/>
      <c r="L58" s="67">
        <v>6.4</v>
      </c>
      <c r="M58" s="11"/>
      <c r="N58" s="198">
        <v>6.5</v>
      </c>
      <c r="O58" s="167">
        <v>6.6</v>
      </c>
      <c r="P58" s="186">
        <v>6.5</v>
      </c>
      <c r="Q58" s="67">
        <v>6.3</v>
      </c>
      <c r="R58" s="95">
        <v>6.4985871090161096</v>
      </c>
      <c r="S58" s="99"/>
    </row>
    <row r="59" spans="1:19" x14ac:dyDescent="0.25">
      <c r="A59" s="3"/>
      <c r="B59" s="65"/>
      <c r="C59" s="65"/>
      <c r="D59" s="65"/>
      <c r="E59" s="67"/>
      <c r="F59" s="182"/>
      <c r="G59" s="65"/>
      <c r="H59" s="65"/>
      <c r="I59" s="65"/>
      <c r="J59" s="208"/>
      <c r="K59" s="182"/>
      <c r="L59" s="67"/>
      <c r="M59" s="11"/>
      <c r="N59" s="198"/>
      <c r="O59" s="187"/>
      <c r="P59" s="186"/>
      <c r="Q59" s="67"/>
      <c r="R59" s="95"/>
      <c r="S59" s="99"/>
    </row>
    <row r="60" spans="1:19" x14ac:dyDescent="0.25">
      <c r="A60" s="7" t="s">
        <v>18</v>
      </c>
      <c r="B60" s="71"/>
      <c r="C60" s="71"/>
      <c r="D60" s="71"/>
      <c r="E60" s="72"/>
      <c r="F60" s="182"/>
      <c r="G60" s="65"/>
      <c r="H60" s="65"/>
      <c r="I60" s="65"/>
      <c r="J60" s="208"/>
      <c r="K60" s="182"/>
      <c r="L60" s="67"/>
      <c r="M60" s="11"/>
      <c r="N60" s="198"/>
      <c r="O60" s="187"/>
      <c r="P60" s="186"/>
      <c r="Q60" s="67"/>
      <c r="R60" s="95"/>
      <c r="S60" s="99"/>
    </row>
    <row r="61" spans="1:19" x14ac:dyDescent="0.25">
      <c r="A61" s="3" t="s">
        <v>42</v>
      </c>
      <c r="B61" s="65">
        <f>AVERAGE(F61:R61)</f>
        <v>1.9989944054516167</v>
      </c>
      <c r="C61" s="65">
        <f>MIN(F61:R61)</f>
        <v>1.7412109210041324</v>
      </c>
      <c r="D61" s="65">
        <f>MAX(F61:R61)</f>
        <v>2.2999999999999998</v>
      </c>
      <c r="E61" s="67"/>
      <c r="F61" s="182">
        <v>2.2999999999999998</v>
      </c>
      <c r="G61" s="65">
        <v>1.9</v>
      </c>
      <c r="H61" s="65">
        <v>1.7412109210041324</v>
      </c>
      <c r="I61" s="65">
        <v>1.88112156844</v>
      </c>
      <c r="J61" s="208">
        <v>1.9</v>
      </c>
      <c r="K61" s="182">
        <v>2.2000000000000002</v>
      </c>
      <c r="L61" s="67">
        <v>1.83</v>
      </c>
      <c r="M61" s="11">
        <v>2.2000000000000002</v>
      </c>
      <c r="N61" s="198">
        <v>2.2000000000000002</v>
      </c>
      <c r="O61" s="187">
        <v>1.9</v>
      </c>
      <c r="P61" s="186">
        <v>1.9</v>
      </c>
      <c r="Q61" s="67">
        <v>1.8</v>
      </c>
      <c r="R61" s="95">
        <v>2.2345947814268898</v>
      </c>
      <c r="S61" s="99"/>
    </row>
    <row r="62" spans="1:19" x14ac:dyDescent="0.25">
      <c r="A62" s="146" t="s">
        <v>43</v>
      </c>
      <c r="B62" s="65">
        <f>AVERAGE(F62:R62)</f>
        <v>2.2334067270313285</v>
      </c>
      <c r="C62" s="65">
        <f>MIN(F62:R62)</f>
        <v>1.9</v>
      </c>
      <c r="D62" s="65">
        <f>MAX(F62:R62)</f>
        <v>2.6</v>
      </c>
      <c r="E62" s="67"/>
      <c r="F62" s="182"/>
      <c r="G62" s="65">
        <v>1.9</v>
      </c>
      <c r="H62" s="65">
        <v>2.128621179382606</v>
      </c>
      <c r="I62" s="65">
        <v>2.19803550544</v>
      </c>
      <c r="J62" s="208">
        <v>2.1</v>
      </c>
      <c r="K62" s="182">
        <v>2.2000000000000002</v>
      </c>
      <c r="L62" s="67">
        <v>2.23</v>
      </c>
      <c r="M62" s="11">
        <v>2.6</v>
      </c>
      <c r="N62" s="198">
        <v>2.2999999999999998</v>
      </c>
      <c r="O62" s="187">
        <v>2.2000000000000002</v>
      </c>
      <c r="P62" s="186">
        <v>2.2000000000000002</v>
      </c>
      <c r="Q62" s="67">
        <v>2.4</v>
      </c>
      <c r="R62" s="95">
        <v>2.3442240395533398</v>
      </c>
      <c r="S62" s="99"/>
    </row>
    <row r="63" spans="1:19" x14ac:dyDescent="0.25">
      <c r="A63" s="3" t="s">
        <v>19</v>
      </c>
      <c r="B63" s="65">
        <f>AVERAGE(F63:R63)</f>
        <v>2.0392155453292427</v>
      </c>
      <c r="C63" s="65">
        <f>MIN(F63:R63)</f>
        <v>1.9</v>
      </c>
      <c r="D63" s="65">
        <f>MAX(F63:R63)</f>
        <v>2.3757311244670101</v>
      </c>
      <c r="E63" s="67"/>
      <c r="F63" s="182"/>
      <c r="G63" s="65">
        <v>1.9711310568499618</v>
      </c>
      <c r="H63" s="65"/>
      <c r="I63" s="65"/>
      <c r="J63" s="208"/>
      <c r="K63" s="182"/>
      <c r="L63" s="67">
        <v>1.91</v>
      </c>
      <c r="M63" s="137"/>
      <c r="N63" s="198"/>
      <c r="O63" s="187"/>
      <c r="P63" s="179">
        <v>1.9</v>
      </c>
      <c r="Q63" s="67"/>
      <c r="R63" s="95">
        <v>2.3757311244670101</v>
      </c>
      <c r="S63" s="99"/>
    </row>
    <row r="64" spans="1:19" x14ac:dyDescent="0.25">
      <c r="A64" s="3"/>
      <c r="B64" s="65"/>
      <c r="C64" s="65"/>
      <c r="D64" s="65"/>
      <c r="E64" s="67"/>
      <c r="F64" s="182"/>
      <c r="G64" s="65"/>
      <c r="H64" s="65"/>
      <c r="I64" s="65"/>
      <c r="J64" s="208"/>
      <c r="K64" s="182"/>
      <c r="L64" s="67"/>
      <c r="M64" s="11"/>
      <c r="N64" s="198"/>
      <c r="O64" s="187"/>
      <c r="P64" s="186"/>
      <c r="Q64" s="67"/>
      <c r="R64" s="95"/>
      <c r="S64" s="99"/>
    </row>
    <row r="65" spans="1:19" x14ac:dyDescent="0.25">
      <c r="A65" s="7" t="s">
        <v>20</v>
      </c>
      <c r="B65" s="65">
        <f>AVERAGE(F65:R65)</f>
        <v>1.3082744171195835</v>
      </c>
      <c r="C65" s="65">
        <f>MIN(F65:R65)</f>
        <v>-3.79</v>
      </c>
      <c r="D65" s="65">
        <f>MAX(F65:R65)</f>
        <v>3.3299374159299999</v>
      </c>
      <c r="E65" s="72"/>
      <c r="F65" s="182"/>
      <c r="G65" s="65">
        <v>0.8403323419920431</v>
      </c>
      <c r="H65" s="65"/>
      <c r="I65" s="65">
        <v>3.3299374159299999</v>
      </c>
      <c r="J65" s="208">
        <v>1.2</v>
      </c>
      <c r="K65" s="182"/>
      <c r="L65" s="67">
        <v>-3.79</v>
      </c>
      <c r="M65" s="137"/>
      <c r="N65" s="198"/>
      <c r="O65" s="187"/>
      <c r="P65" s="186">
        <v>1.8</v>
      </c>
      <c r="Q65" s="67">
        <v>3.1</v>
      </c>
      <c r="R65" s="95">
        <v>2.67765116191504</v>
      </c>
      <c r="S65" s="99"/>
    </row>
    <row r="66" spans="1:19" x14ac:dyDescent="0.25">
      <c r="A66" s="3"/>
      <c r="B66" s="65"/>
      <c r="C66" s="65"/>
      <c r="D66" s="65"/>
      <c r="E66" s="67"/>
      <c r="F66" s="182"/>
      <c r="G66" s="65"/>
      <c r="H66" s="65"/>
      <c r="I66" s="65"/>
      <c r="J66" s="208"/>
      <c r="K66" s="182"/>
      <c r="L66" s="67"/>
      <c r="M66" s="11"/>
      <c r="N66" s="198"/>
      <c r="O66" s="187"/>
      <c r="P66" s="186"/>
      <c r="Q66" s="67"/>
      <c r="R66" s="95"/>
      <c r="S66" s="99"/>
    </row>
    <row r="67" spans="1:19" x14ac:dyDescent="0.25">
      <c r="A67" s="7" t="s">
        <v>21</v>
      </c>
      <c r="B67" s="71"/>
      <c r="C67" s="71"/>
      <c r="D67" s="71"/>
      <c r="E67" s="72"/>
      <c r="F67" s="182"/>
      <c r="G67" s="65"/>
      <c r="H67" s="65"/>
      <c r="I67" s="65"/>
      <c r="J67" s="208"/>
      <c r="K67" s="182"/>
      <c r="L67" s="67"/>
      <c r="M67" s="11"/>
      <c r="N67" s="198"/>
      <c r="O67" s="83"/>
      <c r="P67" s="174"/>
      <c r="Q67" s="67"/>
      <c r="R67" s="95"/>
      <c r="S67" s="99"/>
    </row>
    <row r="68" spans="1:19" x14ac:dyDescent="0.25">
      <c r="A68" s="8" t="s">
        <v>22</v>
      </c>
      <c r="B68" s="65">
        <f>AVERAGE(F68:R68)</f>
        <v>-2.8226116695235315</v>
      </c>
      <c r="C68" s="65">
        <f>MIN(F68:R68)</f>
        <v>-3.2290583689409398</v>
      </c>
      <c r="D68" s="65">
        <f>MAX(F68:R68)</f>
        <v>-2.4</v>
      </c>
      <c r="E68" s="73"/>
      <c r="F68" s="182"/>
      <c r="G68" s="65">
        <v>-3.1542569335943722</v>
      </c>
      <c r="H68" s="65">
        <v>-2.5</v>
      </c>
      <c r="I68" s="65">
        <v>-2.7328013926999999</v>
      </c>
      <c r="J68" s="208">
        <v>-2.4</v>
      </c>
      <c r="K68" s="182">
        <v>-2.7</v>
      </c>
      <c r="L68" s="67">
        <v>-2.71</v>
      </c>
      <c r="M68" s="137"/>
      <c r="N68" s="198">
        <v>-3</v>
      </c>
      <c r="O68" s="83"/>
      <c r="P68" s="178">
        <v>-3.1</v>
      </c>
      <c r="Q68" s="67">
        <v>-2.7</v>
      </c>
      <c r="R68" s="95">
        <v>-3.2290583689409398</v>
      </c>
      <c r="S68" s="99"/>
    </row>
    <row r="69" spans="1:19" x14ac:dyDescent="0.25">
      <c r="A69" s="8" t="s">
        <v>23</v>
      </c>
      <c r="B69" s="65">
        <f>AVERAGE(F69:R69)</f>
        <v>-1.3792973824318464</v>
      </c>
      <c r="C69" s="65">
        <f>MIN(F69:R69)</f>
        <v>-1.5</v>
      </c>
      <c r="D69" s="65">
        <f>MAX(F69:R69)</f>
        <v>-1.3127236635389099</v>
      </c>
      <c r="E69" s="73"/>
      <c r="F69" s="182"/>
      <c r="G69" s="65">
        <v>-1.3251684837566293</v>
      </c>
      <c r="H69" s="65"/>
      <c r="I69" s="65"/>
      <c r="J69" s="208"/>
      <c r="K69" s="182"/>
      <c r="M69" s="137"/>
      <c r="N69" s="198"/>
      <c r="O69" s="83"/>
      <c r="P69" s="174">
        <v>-1.5</v>
      </c>
      <c r="Q69" s="67"/>
      <c r="R69" s="95">
        <v>-1.3127236635389099</v>
      </c>
      <c r="S69" s="99"/>
    </row>
    <row r="70" spans="1:19" x14ac:dyDescent="0.25">
      <c r="A70" s="9" t="s">
        <v>24</v>
      </c>
      <c r="B70" s="66">
        <f>AVERAGE(F70:R70)</f>
        <v>89.15141415232506</v>
      </c>
      <c r="C70" s="66">
        <f>MIN(F70:R70)</f>
        <v>87</v>
      </c>
      <c r="D70" s="66">
        <f>MAX(F70:R70)</f>
        <v>90.7</v>
      </c>
      <c r="E70" s="73"/>
      <c r="F70" s="91"/>
      <c r="G70" s="66">
        <v>89.385104819755639</v>
      </c>
      <c r="H70" s="66"/>
      <c r="I70" s="66">
        <v>89.751115381299996</v>
      </c>
      <c r="J70" s="113">
        <v>89.6</v>
      </c>
      <c r="K70" s="91">
        <v>89.2</v>
      </c>
      <c r="L70" s="118"/>
      <c r="M70" s="138"/>
      <c r="N70" s="199">
        <v>88.3</v>
      </c>
      <c r="O70" s="149"/>
      <c r="P70" s="175">
        <v>87</v>
      </c>
      <c r="Q70" s="77">
        <v>90.7</v>
      </c>
      <c r="R70" s="100">
        <v>89.275093017544805</v>
      </c>
      <c r="S70" s="99"/>
    </row>
    <row r="71" spans="1:19" x14ac:dyDescent="0.25">
      <c r="A71" s="16"/>
      <c r="B71" s="16"/>
      <c r="C71" s="16"/>
      <c r="D71" s="16"/>
      <c r="E71" s="16"/>
      <c r="M71"/>
      <c r="O71" s="114"/>
      <c r="Q71" s="114"/>
      <c r="R71" s="127"/>
      <c r="S71" s="99"/>
    </row>
    <row r="72" spans="1:19" x14ac:dyDescent="0.25">
      <c r="A72" s="16"/>
      <c r="B72" s="16"/>
      <c r="C72" s="16"/>
      <c r="D72" s="16"/>
      <c r="E72" s="16"/>
      <c r="M72"/>
      <c r="O72" s="114"/>
      <c r="Q72" s="114"/>
      <c r="R72" s="127"/>
      <c r="S72" s="99"/>
    </row>
    <row r="73" spans="1:19" x14ac:dyDescent="0.25">
      <c r="A73" s="20">
        <f>Belgium!A73</f>
        <v>2026</v>
      </c>
      <c r="B73" s="78"/>
      <c r="C73" s="78"/>
      <c r="D73" s="78"/>
      <c r="E73" s="79"/>
      <c r="F73" s="110"/>
      <c r="G73" s="110"/>
      <c r="H73" s="75"/>
      <c r="I73" s="102"/>
      <c r="J73" s="76"/>
      <c r="K73" s="75"/>
      <c r="L73" s="75"/>
      <c r="M73" s="75"/>
      <c r="N73" s="75"/>
      <c r="O73" s="164"/>
      <c r="P73" s="75"/>
      <c r="Q73" s="82"/>
      <c r="R73" s="102"/>
    </row>
    <row r="74" spans="1:19" x14ac:dyDescent="0.25">
      <c r="A74" s="3"/>
      <c r="B74" s="65"/>
      <c r="C74" s="65"/>
      <c r="D74" s="65"/>
      <c r="E74" s="67"/>
      <c r="F74" s="104"/>
      <c r="G74" s="104"/>
      <c r="H74" s="65"/>
      <c r="I74" s="95"/>
      <c r="J74" s="67"/>
      <c r="K74" s="104"/>
      <c r="L74" s="65"/>
      <c r="M74" s="65"/>
      <c r="N74" s="65"/>
      <c r="O74" s="81"/>
      <c r="P74" s="65"/>
      <c r="Q74" s="83"/>
      <c r="R74" s="95"/>
    </row>
    <row r="75" spans="1:19" x14ac:dyDescent="0.25">
      <c r="A75" s="7" t="s">
        <v>3</v>
      </c>
      <c r="B75" s="71"/>
      <c r="C75" s="71"/>
      <c r="D75" s="71"/>
      <c r="E75" s="72"/>
      <c r="F75" s="104"/>
      <c r="G75" s="65"/>
      <c r="H75" s="65"/>
      <c r="I75" s="95"/>
      <c r="J75" s="65"/>
      <c r="K75" s="67"/>
      <c r="L75" s="65"/>
      <c r="M75" s="65"/>
      <c r="N75" s="65"/>
      <c r="O75" s="81"/>
      <c r="P75" s="65"/>
      <c r="Q75" s="83"/>
      <c r="R75" s="95"/>
    </row>
    <row r="76" spans="1:19" x14ac:dyDescent="0.25">
      <c r="A76" s="3" t="s">
        <v>4</v>
      </c>
      <c r="B76" s="65">
        <f t="shared" ref="B76:B86" si="6">AVERAGE(F76:R76)</f>
        <v>1.3273826966318663</v>
      </c>
      <c r="C76" s="65">
        <f t="shared" ref="C76:C86" si="7">MIN(F76:R76)</f>
        <v>1.1807328751399999</v>
      </c>
      <c r="D76" s="65">
        <f t="shared" ref="D76:D86" si="8">MAX(F76:R76)</f>
        <v>1.5</v>
      </c>
      <c r="E76" s="104"/>
      <c r="F76" s="3">
        <v>1.5</v>
      </c>
      <c r="G76" s="65">
        <v>1.4556869784223991</v>
      </c>
      <c r="H76" s="65"/>
      <c r="I76" s="67">
        <v>1.1807328751399999</v>
      </c>
      <c r="J76" s="182">
        <v>1.3</v>
      </c>
      <c r="K76" s="183">
        <v>1.3</v>
      </c>
      <c r="L76" s="65"/>
      <c r="M76" s="11">
        <v>1.2</v>
      </c>
      <c r="N76" s="65"/>
      <c r="O76" s="81"/>
      <c r="P76" s="11"/>
      <c r="Q76" s="67">
        <v>1.2</v>
      </c>
      <c r="R76" s="95">
        <v>1.4826417194925301</v>
      </c>
    </row>
    <row r="77" spans="1:19" x14ac:dyDescent="0.25">
      <c r="A77" s="3" t="s">
        <v>5</v>
      </c>
      <c r="B77" s="65">
        <f t="shared" si="6"/>
        <v>1.2264276235341844</v>
      </c>
      <c r="C77" s="65">
        <f t="shared" si="7"/>
        <v>0.88284207318399999</v>
      </c>
      <c r="D77" s="65">
        <f t="shared" si="8"/>
        <v>1.49165679595165</v>
      </c>
      <c r="E77" s="65"/>
      <c r="F77" s="184"/>
      <c r="G77" s="65">
        <v>1.2840668720694559</v>
      </c>
      <c r="H77" s="65"/>
      <c r="I77" s="67">
        <v>0.88284207318399999</v>
      </c>
      <c r="J77" s="182">
        <v>1.3</v>
      </c>
      <c r="K77" s="183">
        <v>1.2</v>
      </c>
      <c r="L77" s="65"/>
      <c r="M77" s="155"/>
      <c r="N77" s="65"/>
      <c r="O77" s="81"/>
      <c r="P77" s="11"/>
      <c r="Q77" s="67">
        <v>1.2</v>
      </c>
      <c r="R77" s="95">
        <v>1.49165679595165</v>
      </c>
    </row>
    <row r="78" spans="1:19" x14ac:dyDescent="0.25">
      <c r="A78" s="3" t="s">
        <v>6</v>
      </c>
      <c r="B78" s="65">
        <f t="shared" si="6"/>
        <v>0.86446257220970901</v>
      </c>
      <c r="C78" s="65">
        <f t="shared" si="7"/>
        <v>0.4</v>
      </c>
      <c r="D78" s="65">
        <f t="shared" si="8"/>
        <v>1.2</v>
      </c>
      <c r="E78" s="65"/>
      <c r="F78" s="184"/>
      <c r="G78" s="65">
        <v>0.85709329005494439</v>
      </c>
      <c r="H78" s="65"/>
      <c r="I78" s="67">
        <v>0.79989551621900001</v>
      </c>
      <c r="J78" s="182">
        <v>0.4</v>
      </c>
      <c r="K78" s="183">
        <v>1.2</v>
      </c>
      <c r="L78" s="65"/>
      <c r="M78" s="155"/>
      <c r="N78" s="65"/>
      <c r="O78" s="81"/>
      <c r="P78" s="11"/>
      <c r="Q78" s="67">
        <v>0.8</v>
      </c>
      <c r="R78" s="95">
        <v>1.12978662698431</v>
      </c>
    </row>
    <row r="79" spans="1:19" x14ac:dyDescent="0.25">
      <c r="A79" s="3" t="s">
        <v>7</v>
      </c>
      <c r="B79" s="65">
        <f t="shared" si="6"/>
        <v>2.0845907783186841</v>
      </c>
      <c r="C79" s="65">
        <f t="shared" si="7"/>
        <v>1.5</v>
      </c>
      <c r="D79" s="65">
        <f t="shared" si="8"/>
        <v>2.9751434091699558</v>
      </c>
      <c r="E79" s="65"/>
      <c r="F79" s="184"/>
      <c r="G79" s="65">
        <v>2.9751434091699558</v>
      </c>
      <c r="H79" s="65"/>
      <c r="I79" s="67">
        <v>1.71013332592</v>
      </c>
      <c r="J79" s="182">
        <v>2.6</v>
      </c>
      <c r="K79" s="183">
        <v>1.5</v>
      </c>
      <c r="L79" s="65"/>
      <c r="M79" s="155"/>
      <c r="N79" s="65"/>
      <c r="O79" s="81"/>
      <c r="P79" s="11"/>
      <c r="Q79" s="67">
        <v>1.6</v>
      </c>
      <c r="R79" s="95">
        <v>2.1222679348221498</v>
      </c>
    </row>
    <row r="80" spans="1:19" x14ac:dyDescent="0.25">
      <c r="A80" s="3" t="s">
        <v>8</v>
      </c>
      <c r="B80" s="65">
        <f t="shared" si="6"/>
        <v>2.1552338175503198</v>
      </c>
      <c r="C80" s="65">
        <f t="shared" si="7"/>
        <v>2.1552338175503198</v>
      </c>
      <c r="D80" s="65">
        <f t="shared" si="8"/>
        <v>2.1552338175503198</v>
      </c>
      <c r="E80" s="65"/>
      <c r="F80" s="184"/>
      <c r="G80" s="65"/>
      <c r="H80" s="65"/>
      <c r="I80" s="67"/>
      <c r="J80" s="182"/>
      <c r="K80" s="183"/>
      <c r="L80" s="65"/>
      <c r="M80" s="155"/>
      <c r="N80" s="65"/>
      <c r="O80" s="81"/>
      <c r="P80" s="11"/>
      <c r="R80" s="95">
        <v>2.1552338175503198</v>
      </c>
    </row>
    <row r="81" spans="1:18" x14ac:dyDescent="0.25">
      <c r="A81" s="3" t="s">
        <v>9</v>
      </c>
      <c r="B81" s="65">
        <f t="shared" si="6"/>
        <v>2.0832719802856445</v>
      </c>
      <c r="C81" s="65">
        <f t="shared" si="7"/>
        <v>2.0832719802856445</v>
      </c>
      <c r="D81" s="65">
        <f t="shared" si="8"/>
        <v>2.0832719802856445</v>
      </c>
      <c r="E81" s="65"/>
      <c r="F81" s="184"/>
      <c r="G81" s="65"/>
      <c r="H81" s="65"/>
      <c r="I81" s="67"/>
      <c r="J81" s="182"/>
      <c r="K81" s="183"/>
      <c r="L81" s="65"/>
      <c r="M81" s="155"/>
      <c r="N81" s="65"/>
      <c r="O81" s="81"/>
      <c r="P81" s="11"/>
      <c r="R81" s="95">
        <v>2.0832719802856445</v>
      </c>
    </row>
    <row r="82" spans="1:18" x14ac:dyDescent="0.25">
      <c r="A82" s="3" t="s">
        <v>10</v>
      </c>
      <c r="B82" s="65">
        <f t="shared" si="6"/>
        <v>2.0137824615490598</v>
      </c>
      <c r="C82" s="65">
        <f t="shared" si="7"/>
        <v>1.2</v>
      </c>
      <c r="D82" s="65">
        <f t="shared" si="8"/>
        <v>2.8275649230981199</v>
      </c>
      <c r="E82" s="65"/>
      <c r="F82" s="184"/>
      <c r="G82" s="65"/>
      <c r="H82" s="65"/>
      <c r="I82" s="67"/>
      <c r="J82" s="182"/>
      <c r="K82" s="183">
        <v>1.2</v>
      </c>
      <c r="L82" s="65"/>
      <c r="M82" s="155"/>
      <c r="N82" s="65"/>
      <c r="O82" s="81"/>
      <c r="P82" s="11"/>
      <c r="R82" s="95">
        <v>2.8275649230981199</v>
      </c>
    </row>
    <row r="83" spans="1:18" x14ac:dyDescent="0.25">
      <c r="A83" s="3" t="s">
        <v>11</v>
      </c>
      <c r="B83" s="65">
        <f t="shared" si="6"/>
        <v>2.7678579589156998E-3</v>
      </c>
      <c r="C83" s="65">
        <f t="shared" si="7"/>
        <v>0</v>
      </c>
      <c r="D83" s="65">
        <f t="shared" si="8"/>
        <v>1.33454200149525E-2</v>
      </c>
      <c r="E83" s="65"/>
      <c r="F83" s="184"/>
      <c r="G83" s="65">
        <v>0</v>
      </c>
      <c r="H83" s="65"/>
      <c r="I83" s="67">
        <v>4.9386977962600001E-4</v>
      </c>
      <c r="J83" s="182"/>
      <c r="K83" s="183">
        <v>0</v>
      </c>
      <c r="L83" s="65"/>
      <c r="M83" s="155"/>
      <c r="N83" s="65"/>
      <c r="O83" s="81"/>
      <c r="P83" s="11"/>
      <c r="Q83" s="67">
        <v>0</v>
      </c>
      <c r="R83" s="95">
        <v>1.33454200149525E-2</v>
      </c>
    </row>
    <row r="84" spans="1:18" x14ac:dyDescent="0.25">
      <c r="A84" s="3" t="s">
        <v>12</v>
      </c>
      <c r="B84" s="65">
        <f t="shared" si="6"/>
        <v>2.8389687337614848</v>
      </c>
      <c r="C84" s="65">
        <f t="shared" si="7"/>
        <v>2.0866995924126996</v>
      </c>
      <c r="D84" s="65">
        <f t="shared" si="8"/>
        <v>3.4</v>
      </c>
      <c r="E84" s="65"/>
      <c r="F84" s="184"/>
      <c r="G84" s="65">
        <v>2.0866995924126996</v>
      </c>
      <c r="H84" s="65"/>
      <c r="I84" s="67">
        <v>3.1640164015700001</v>
      </c>
      <c r="J84" s="182">
        <v>3.1</v>
      </c>
      <c r="K84" s="183">
        <v>3.4</v>
      </c>
      <c r="L84" s="65"/>
      <c r="M84" s="155"/>
      <c r="N84" s="65"/>
      <c r="O84" s="81"/>
      <c r="P84" s="11"/>
      <c r="Q84" s="67">
        <v>2.2999999999999998</v>
      </c>
      <c r="R84" s="95">
        <v>2.9830964085862099</v>
      </c>
    </row>
    <row r="85" spans="1:18" x14ac:dyDescent="0.25">
      <c r="A85" s="3" t="s">
        <v>13</v>
      </c>
      <c r="B85" s="65">
        <f t="shared" si="6"/>
        <v>3.032003584265464</v>
      </c>
      <c r="C85" s="65">
        <f t="shared" si="7"/>
        <v>2.4241590611104646</v>
      </c>
      <c r="D85" s="65">
        <f t="shared" si="8"/>
        <v>3.5</v>
      </c>
      <c r="E85" s="65"/>
      <c r="F85" s="184"/>
      <c r="G85" s="65">
        <v>2.4241590611104646</v>
      </c>
      <c r="H85" s="65"/>
      <c r="I85" s="67">
        <v>3.06710249076</v>
      </c>
      <c r="J85" s="182">
        <v>3.4</v>
      </c>
      <c r="K85" s="183">
        <v>3.5</v>
      </c>
      <c r="L85" s="65"/>
      <c r="M85" s="155"/>
      <c r="N85" s="65"/>
      <c r="O85" s="81"/>
      <c r="P85" s="11"/>
      <c r="Q85" s="67">
        <v>2.5</v>
      </c>
      <c r="R85" s="95">
        <v>3.30075995372232</v>
      </c>
    </row>
    <row r="86" spans="1:18" x14ac:dyDescent="0.25">
      <c r="A86" s="3" t="s">
        <v>14</v>
      </c>
      <c r="B86" s="65">
        <f t="shared" si="6"/>
        <v>5.4678524108043636E-2</v>
      </c>
      <c r="C86" s="65">
        <f t="shared" si="7"/>
        <v>0</v>
      </c>
      <c r="D86" s="65">
        <f t="shared" si="8"/>
        <v>0.17329786738299999</v>
      </c>
      <c r="E86" s="65"/>
      <c r="F86" s="184"/>
      <c r="G86" s="65">
        <v>0</v>
      </c>
      <c r="H86" s="65"/>
      <c r="I86" s="67">
        <v>0.17329786738299999</v>
      </c>
      <c r="J86" s="182"/>
      <c r="K86" s="183">
        <v>0.1</v>
      </c>
      <c r="L86" s="65"/>
      <c r="M86" s="155"/>
      <c r="N86" s="65"/>
      <c r="O86" s="81"/>
      <c r="P86" s="11"/>
      <c r="Q86" s="67">
        <v>0</v>
      </c>
      <c r="R86" s="95">
        <v>9.4753157218185904E-5</v>
      </c>
    </row>
    <row r="87" spans="1:18" x14ac:dyDescent="0.25">
      <c r="A87" s="3"/>
      <c r="B87" s="65"/>
      <c r="C87" s="65"/>
      <c r="D87" s="65"/>
      <c r="E87" s="65"/>
      <c r="F87" s="184"/>
      <c r="G87" s="65"/>
      <c r="H87" s="65"/>
      <c r="I87" s="67"/>
      <c r="J87" s="182"/>
      <c r="K87" s="183"/>
      <c r="L87" s="65"/>
      <c r="M87" s="11"/>
      <c r="N87" s="65"/>
      <c r="O87" s="81"/>
      <c r="P87" s="11"/>
      <c r="R87" s="95"/>
    </row>
    <row r="88" spans="1:18" x14ac:dyDescent="0.25">
      <c r="A88" s="7" t="s">
        <v>15</v>
      </c>
      <c r="B88" s="71"/>
      <c r="C88" s="71"/>
      <c r="D88" s="71"/>
      <c r="E88" s="71"/>
      <c r="F88" s="184"/>
      <c r="G88" s="65"/>
      <c r="H88" s="65"/>
      <c r="I88" s="67"/>
      <c r="J88" s="182"/>
      <c r="K88" s="183"/>
      <c r="L88" s="65"/>
      <c r="M88" s="11"/>
      <c r="N88" s="65"/>
      <c r="O88" s="81"/>
      <c r="P88" s="11"/>
      <c r="R88" s="95"/>
    </row>
    <row r="89" spans="1:18" x14ac:dyDescent="0.25">
      <c r="A89" s="3" t="s">
        <v>16</v>
      </c>
      <c r="B89" s="65">
        <f>AVERAGE(F89:R89)</f>
        <v>0.29659207839791701</v>
      </c>
      <c r="C89" s="65">
        <f>MIN(F89:R89)</f>
        <v>0.2</v>
      </c>
      <c r="D89" s="65">
        <f>MAX(F89:R89)</f>
        <v>0.39318415679583402</v>
      </c>
      <c r="E89" s="65"/>
      <c r="F89" s="184"/>
      <c r="G89" s="65"/>
      <c r="H89" s="65"/>
      <c r="I89" s="67"/>
      <c r="J89" s="182"/>
      <c r="K89" s="183"/>
      <c r="L89" s="65"/>
      <c r="M89" s="155"/>
      <c r="N89" s="65"/>
      <c r="O89" s="81"/>
      <c r="P89" s="11"/>
      <c r="Q89" s="67">
        <v>0.2</v>
      </c>
      <c r="R89" s="95">
        <v>0.39318415679583402</v>
      </c>
    </row>
    <row r="90" spans="1:18" x14ac:dyDescent="0.25">
      <c r="A90" s="3" t="s">
        <v>17</v>
      </c>
      <c r="B90" s="65">
        <f>AVERAGE(F90:R90)</f>
        <v>6.4046454373832997</v>
      </c>
      <c r="C90" s="65">
        <f>MIN(F90:R90)</f>
        <v>6.1</v>
      </c>
      <c r="D90" s="65">
        <f>MAX(F90:R90)</f>
        <v>6.7</v>
      </c>
      <c r="E90" s="65"/>
      <c r="F90" s="184"/>
      <c r="G90" s="65">
        <v>6.1298650184943897</v>
      </c>
      <c r="H90" s="65"/>
      <c r="I90" s="67">
        <v>6.64033891442</v>
      </c>
      <c r="J90" s="182">
        <v>6.7</v>
      </c>
      <c r="K90" s="183"/>
      <c r="L90" s="65"/>
      <c r="M90" s="155"/>
      <c r="N90" s="65"/>
      <c r="O90" s="81"/>
      <c r="P90" s="11"/>
      <c r="Q90" s="67">
        <v>6.1</v>
      </c>
      <c r="R90" s="95">
        <v>6.45302325400211</v>
      </c>
    </row>
    <row r="91" spans="1:18" x14ac:dyDescent="0.25">
      <c r="A91" s="3"/>
      <c r="B91" s="65"/>
      <c r="C91" s="65"/>
      <c r="D91" s="65"/>
      <c r="E91" s="65"/>
      <c r="F91" s="184"/>
      <c r="G91" s="65"/>
      <c r="H91" s="65"/>
      <c r="I91" s="67"/>
      <c r="J91" s="182"/>
      <c r="K91" s="183"/>
      <c r="L91" s="65"/>
      <c r="M91" s="11"/>
      <c r="N91" s="65"/>
      <c r="O91" s="81"/>
      <c r="P91" s="11"/>
      <c r="Q91" s="67"/>
      <c r="R91" s="95"/>
    </row>
    <row r="92" spans="1:18" x14ac:dyDescent="0.25">
      <c r="A92" s="7" t="s">
        <v>18</v>
      </c>
      <c r="B92" s="71"/>
      <c r="C92" s="71"/>
      <c r="D92" s="71"/>
      <c r="E92" s="71"/>
      <c r="F92" s="184"/>
      <c r="G92" s="65"/>
      <c r="H92" s="65"/>
      <c r="I92" s="67"/>
      <c r="J92" s="182"/>
      <c r="K92" s="183"/>
      <c r="L92" s="65"/>
      <c r="M92" s="11"/>
      <c r="N92" s="65"/>
      <c r="O92" s="81"/>
      <c r="P92" s="11"/>
      <c r="Q92" s="67"/>
      <c r="R92" s="95"/>
    </row>
    <row r="93" spans="1:18" x14ac:dyDescent="0.25">
      <c r="A93" s="3" t="s">
        <v>42</v>
      </c>
      <c r="B93" s="65">
        <f>AVERAGE(F93:R93)</f>
        <v>1.9877438842284123</v>
      </c>
      <c r="C93" s="65">
        <f>MIN(F93:R93)</f>
        <v>1.8</v>
      </c>
      <c r="D93" s="65">
        <f>MAX(F93:R93)</f>
        <v>2.2000000000000002</v>
      </c>
      <c r="E93" s="65"/>
      <c r="F93" s="184">
        <v>2.1</v>
      </c>
      <c r="G93" s="65">
        <v>1.8</v>
      </c>
      <c r="H93" s="65">
        <v>1.8</v>
      </c>
      <c r="I93" s="67">
        <v>2.2000000000000002</v>
      </c>
      <c r="J93" s="182">
        <v>2</v>
      </c>
      <c r="K93" s="183">
        <v>2.2000000000000002</v>
      </c>
      <c r="L93" s="65"/>
      <c r="M93" s="11">
        <v>2</v>
      </c>
      <c r="N93" s="65"/>
      <c r="O93" s="81"/>
      <c r="P93" s="11"/>
      <c r="Q93" s="67">
        <v>1.9</v>
      </c>
      <c r="R93" s="95">
        <v>1.8896949580557101</v>
      </c>
    </row>
    <row r="94" spans="1:18" x14ac:dyDescent="0.25">
      <c r="A94" s="146" t="s">
        <v>43</v>
      </c>
      <c r="B94" s="65">
        <f>AVERAGE(F94:R94)</f>
        <v>2.0413987646762584</v>
      </c>
      <c r="C94" s="65">
        <f>MIN(F94:R94)</f>
        <v>1.7</v>
      </c>
      <c r="D94" s="65">
        <f>MAX(F94:R94)</f>
        <v>2.4</v>
      </c>
      <c r="E94" s="65"/>
      <c r="G94" s="65">
        <v>1.7</v>
      </c>
      <c r="H94" s="65">
        <v>1.8</v>
      </c>
      <c r="I94" s="67">
        <v>2.1</v>
      </c>
      <c r="J94" s="182"/>
      <c r="K94" s="183">
        <v>2.2000000000000002</v>
      </c>
      <c r="L94" s="65"/>
      <c r="M94" s="11">
        <v>2.4</v>
      </c>
      <c r="N94" s="65"/>
      <c r="O94" s="81"/>
      <c r="P94" s="11"/>
      <c r="Q94" s="67">
        <v>2.1</v>
      </c>
      <c r="R94" s="95">
        <v>1.98979135273381</v>
      </c>
    </row>
    <row r="95" spans="1:18" x14ac:dyDescent="0.25">
      <c r="A95" s="3" t="s">
        <v>19</v>
      </c>
      <c r="B95" s="65">
        <f>AVERAGE(F95:R95)</f>
        <v>2.0087909886699307</v>
      </c>
      <c r="C95" s="65">
        <f>MIN(F95:R95)</f>
        <v>1.9679366961503899</v>
      </c>
      <c r="D95" s="65">
        <f>MAX(F95:R95)</f>
        <v>2.0496452811894716</v>
      </c>
      <c r="E95" s="65"/>
      <c r="G95" s="65">
        <v>2.0496452811894716</v>
      </c>
      <c r="H95" s="65"/>
      <c r="I95" s="67"/>
      <c r="J95" s="182"/>
      <c r="K95" s="183"/>
      <c r="L95" s="65"/>
      <c r="M95" s="137"/>
      <c r="N95" s="65"/>
      <c r="O95" s="81"/>
      <c r="P95" s="11"/>
      <c r="Q95" s="67"/>
      <c r="R95" s="95">
        <v>1.9679366961503899</v>
      </c>
    </row>
    <row r="96" spans="1:18" x14ac:dyDescent="0.25">
      <c r="A96" s="3"/>
      <c r="B96" s="65"/>
      <c r="C96" s="65"/>
      <c r="D96" s="65"/>
      <c r="E96" s="65"/>
      <c r="G96" s="65"/>
      <c r="H96" s="65"/>
      <c r="I96" s="67"/>
      <c r="J96" s="182"/>
      <c r="K96" s="183"/>
      <c r="L96" s="65"/>
      <c r="M96" s="11"/>
      <c r="N96" s="65"/>
      <c r="O96" s="81"/>
      <c r="P96" s="11"/>
      <c r="Q96" s="67"/>
      <c r="R96" s="95"/>
    </row>
    <row r="97" spans="1:18" x14ac:dyDescent="0.25">
      <c r="A97" s="7" t="s">
        <v>20</v>
      </c>
      <c r="B97" s="65">
        <f>AVERAGE(F97:R97)</f>
        <v>1.9341389107639255</v>
      </c>
      <c r="C97" s="65">
        <f>MIN(F97:R97)</f>
        <v>0.78522320454094152</v>
      </c>
      <c r="D97" s="65">
        <f>MAX(F97:R97)</f>
        <v>3.1</v>
      </c>
      <c r="E97" s="71"/>
      <c r="G97" s="65">
        <v>0.78522320454094152</v>
      </c>
      <c r="H97" s="65"/>
      <c r="I97" s="67"/>
      <c r="J97" s="182">
        <v>1.2</v>
      </c>
      <c r="L97" s="65"/>
      <c r="M97" s="137"/>
      <c r="N97" s="65"/>
      <c r="O97" s="81"/>
      <c r="P97" s="11"/>
      <c r="Q97" s="67">
        <v>3.1</v>
      </c>
      <c r="R97" s="95">
        <v>2.6513324385147601</v>
      </c>
    </row>
    <row r="98" spans="1:18" x14ac:dyDescent="0.25">
      <c r="A98" s="3"/>
      <c r="B98" s="65"/>
      <c r="C98" s="65"/>
      <c r="D98" s="65"/>
      <c r="E98" s="65"/>
      <c r="G98" s="65"/>
      <c r="H98" s="65"/>
      <c r="I98" s="67"/>
      <c r="J98" s="182"/>
      <c r="L98" s="65"/>
      <c r="M98" s="11"/>
      <c r="N98" s="65"/>
      <c r="O98" s="81"/>
      <c r="P98" s="11"/>
      <c r="Q98" s="67"/>
      <c r="R98" s="95"/>
    </row>
    <row r="99" spans="1:18" x14ac:dyDescent="0.25">
      <c r="A99" s="7" t="s">
        <v>21</v>
      </c>
      <c r="B99" s="71"/>
      <c r="C99" s="71"/>
      <c r="D99" s="71"/>
      <c r="E99" s="71"/>
      <c r="G99" s="65"/>
      <c r="H99" s="65"/>
      <c r="I99" s="67"/>
      <c r="J99" s="182"/>
      <c r="L99" s="65"/>
      <c r="M99" s="11"/>
      <c r="N99" s="65"/>
      <c r="O99" s="81"/>
      <c r="P99" s="11"/>
      <c r="Q99" s="67"/>
      <c r="R99" s="95"/>
    </row>
    <row r="100" spans="1:18" x14ac:dyDescent="0.25">
      <c r="A100" s="8" t="s">
        <v>22</v>
      </c>
      <c r="B100" s="65">
        <f>AVERAGE(F100:R100)</f>
        <v>-2.5367311219037156</v>
      </c>
      <c r="C100" s="65">
        <f>MIN(F100:R100)</f>
        <v>-3.1454031481700757</v>
      </c>
      <c r="D100" s="65">
        <f>MAX(F100:R100)</f>
        <v>-2</v>
      </c>
      <c r="E100" s="135"/>
      <c r="G100" s="65">
        <v>-3.1454031481700757</v>
      </c>
      <c r="H100" s="65"/>
      <c r="I100" s="67">
        <v>-2.31</v>
      </c>
      <c r="J100" s="182">
        <v>-2</v>
      </c>
      <c r="L100" s="65"/>
      <c r="M100" s="137"/>
      <c r="N100" s="65"/>
      <c r="O100" s="81"/>
      <c r="P100" s="11"/>
      <c r="Q100" s="67">
        <v>-2.2000000000000002</v>
      </c>
      <c r="R100" s="95">
        <v>-3.0282524613485</v>
      </c>
    </row>
    <row r="101" spans="1:18" x14ac:dyDescent="0.25">
      <c r="A101" s="8" t="s">
        <v>23</v>
      </c>
      <c r="B101" s="65">
        <f>AVERAGE(F101:R101)</f>
        <v>-1.1318363793689104</v>
      </c>
      <c r="C101" s="65">
        <f>MIN(F101:R101)</f>
        <v>-1.2731426938553687</v>
      </c>
      <c r="D101" s="65">
        <f>MAX(F101:R101)</f>
        <v>-0.99053006488245199</v>
      </c>
      <c r="E101" s="135"/>
      <c r="G101" s="65">
        <v>-1.2731426938553687</v>
      </c>
      <c r="H101" s="65"/>
      <c r="I101" s="67"/>
      <c r="J101" s="182"/>
      <c r="L101" s="65"/>
      <c r="M101" s="137"/>
      <c r="N101" s="65"/>
      <c r="O101" s="81"/>
      <c r="P101" s="11"/>
      <c r="Q101" s="67"/>
      <c r="R101" s="95">
        <v>-0.99053006488245199</v>
      </c>
    </row>
    <row r="102" spans="1:18" x14ac:dyDescent="0.25">
      <c r="A102" s="9" t="s">
        <v>24</v>
      </c>
      <c r="B102" s="66">
        <f>AVERAGE(F102:R102)</f>
        <v>89.617967970580168</v>
      </c>
      <c r="C102" s="66">
        <f>MIN(F102:R102)</f>
        <v>89</v>
      </c>
      <c r="D102" s="66">
        <f>MAX(F102:R102)</f>
        <v>90.1</v>
      </c>
      <c r="E102" s="135"/>
      <c r="F102" s="113"/>
      <c r="G102" s="66">
        <v>89.895384751333538</v>
      </c>
      <c r="H102" s="66"/>
      <c r="I102" s="77">
        <v>89.3</v>
      </c>
      <c r="J102" s="91">
        <v>89</v>
      </c>
      <c r="K102" s="113"/>
      <c r="L102" s="66"/>
      <c r="M102" s="138"/>
      <c r="N102" s="66"/>
      <c r="O102" s="163"/>
      <c r="P102" s="91"/>
      <c r="Q102" s="103">
        <v>90.1</v>
      </c>
      <c r="R102" s="100">
        <v>89.794455101567294</v>
      </c>
    </row>
    <row r="103" spans="1:18" x14ac:dyDescent="0.25">
      <c r="O103" s="114"/>
    </row>
    <row r="104" spans="1:18" x14ac:dyDescent="0.25">
      <c r="O104" s="114"/>
    </row>
    <row r="105" spans="1:18" x14ac:dyDescent="0.25">
      <c r="A105" s="16" t="s">
        <v>62</v>
      </c>
    </row>
  </sheetData>
  <phoneticPr fontId="15" type="noConversion"/>
  <pageMargins left="0.70866141732283472" right="0.70866141732283472" top="0.74803149606299213" bottom="0.74803149606299213" header="0.31496062992125984" footer="0.31496062992125984"/>
  <pageSetup paperSize="8" scale="35" fitToWidth="0" orientation="landscape" r:id="rId1"/>
  <ignoredErrors>
    <ignoredError sqref="B3:D6 B18:D19 B22:D23 B27:D27 B29:D3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33"/>
  <sheetViews>
    <sheetView zoomScale="120" zoomScaleNormal="120" workbookViewId="0">
      <pane xSplit="1" ySplit="1" topLeftCell="B2" activePane="bottomRight" state="frozen"/>
      <selection activeCell="L43" sqref="L43:L68"/>
      <selection pane="topRight" activeCell="L43" sqref="L43:L68"/>
      <selection pane="bottomLeft" activeCell="L43" sqref="L43:L68"/>
      <selection pane="bottomRight" activeCell="E44" sqref="E44"/>
    </sheetView>
  </sheetViews>
  <sheetFormatPr defaultColWidth="8" defaultRowHeight="12" x14ac:dyDescent="0.2"/>
  <cols>
    <col min="1" max="1" width="22.5703125" style="63" customWidth="1"/>
    <col min="2" max="2" width="7" style="63" customWidth="1"/>
    <col min="3" max="3" width="6.85546875" style="39" customWidth="1"/>
    <col min="4" max="11" width="6.28515625" style="27" customWidth="1"/>
    <col min="12" max="12" width="6.28515625" style="124" customWidth="1"/>
    <col min="13" max="14" width="6.28515625" style="27" customWidth="1"/>
    <col min="15" max="15" width="7.28515625" style="27" customWidth="1"/>
    <col min="16" max="16384" width="8" style="63"/>
  </cols>
  <sheetData>
    <row r="1" spans="1:15" ht="99.75" customHeight="1" thickBot="1" x14ac:dyDescent="0.25">
      <c r="A1" s="22" t="s">
        <v>31</v>
      </c>
      <c r="B1" s="23" t="s">
        <v>47</v>
      </c>
      <c r="C1" s="23" t="s">
        <v>32</v>
      </c>
      <c r="D1" s="24" t="s">
        <v>34</v>
      </c>
      <c r="E1" s="25" t="s">
        <v>33</v>
      </c>
      <c r="F1" s="26" t="s">
        <v>48</v>
      </c>
      <c r="G1" s="26" t="s">
        <v>49</v>
      </c>
      <c r="H1" s="26" t="s">
        <v>50</v>
      </c>
      <c r="I1" s="26" t="s">
        <v>51</v>
      </c>
      <c r="J1" s="26" t="s">
        <v>52</v>
      </c>
      <c r="K1" s="26" t="s">
        <v>53</v>
      </c>
      <c r="L1" s="26" t="s">
        <v>54</v>
      </c>
      <c r="M1" s="26" t="s">
        <v>55</v>
      </c>
      <c r="N1" s="26" t="s">
        <v>56</v>
      </c>
      <c r="O1" s="26" t="s">
        <v>57</v>
      </c>
    </row>
    <row r="2" spans="1:15" x14ac:dyDescent="0.2">
      <c r="A2" s="28" t="s">
        <v>35</v>
      </c>
      <c r="B2" s="29">
        <v>1.1022636363636364</v>
      </c>
      <c r="C2" s="30"/>
      <c r="D2" s="31"/>
      <c r="E2" s="32"/>
      <c r="F2" s="84"/>
      <c r="G2" s="33"/>
      <c r="H2" s="33"/>
      <c r="I2" s="84"/>
      <c r="J2" s="34"/>
      <c r="K2" s="34"/>
      <c r="L2" s="139"/>
      <c r="M2" s="34"/>
      <c r="N2" s="34"/>
      <c r="O2" s="80"/>
    </row>
    <row r="3" spans="1:15" x14ac:dyDescent="0.2">
      <c r="A3" s="90">
        <v>45627</v>
      </c>
      <c r="B3" s="35"/>
      <c r="C3" s="36">
        <f>AVERAGE(F3:O3)</f>
        <v>1.0933333333333335</v>
      </c>
      <c r="D3" s="37">
        <f>MIN(F3:O3)</f>
        <v>1.05</v>
      </c>
      <c r="E3" s="38">
        <f>MAX(F3:O3)</f>
        <v>1.1299999999999999</v>
      </c>
      <c r="F3" s="84"/>
      <c r="G3" s="33">
        <v>1.08</v>
      </c>
      <c r="H3" s="33">
        <v>1.05</v>
      </c>
      <c r="I3" s="84">
        <v>1.08</v>
      </c>
      <c r="J3" s="34">
        <v>1.1000000000000001</v>
      </c>
      <c r="K3" s="84">
        <v>1.0900000000000001</v>
      </c>
      <c r="L3" s="140">
        <v>1.1100000000000001</v>
      </c>
      <c r="M3" s="84">
        <v>1.1000000000000001</v>
      </c>
      <c r="N3" s="34">
        <v>1.1299999999999999</v>
      </c>
      <c r="O3" s="84">
        <v>1.1000000000000001</v>
      </c>
    </row>
    <row r="4" spans="1:15" x14ac:dyDescent="0.2">
      <c r="A4" s="90">
        <v>45992</v>
      </c>
      <c r="B4" s="35"/>
      <c r="C4" s="36">
        <f>AVERAGE(F4:O4)</f>
        <v>1.1200000000000001</v>
      </c>
      <c r="D4" s="37">
        <f>MIN(F4:O4)</f>
        <v>1.05</v>
      </c>
      <c r="E4" s="38">
        <f>MAX(F4:O4)</f>
        <v>1.17</v>
      </c>
      <c r="F4" s="84"/>
      <c r="G4" s="33">
        <v>1.1200000000000001</v>
      </c>
      <c r="H4" s="33">
        <v>1.1000000000000001</v>
      </c>
      <c r="I4" s="84">
        <v>1.05</v>
      </c>
      <c r="J4" s="34">
        <v>1.1000000000000001</v>
      </c>
      <c r="K4" s="84"/>
      <c r="L4" s="139">
        <v>1.1299999999999999</v>
      </c>
      <c r="M4" s="84">
        <v>1.1299999999999999</v>
      </c>
      <c r="N4" s="34">
        <v>1.17</v>
      </c>
      <c r="O4" s="84">
        <v>1.1599999999999999</v>
      </c>
    </row>
    <row r="5" spans="1:15" x14ac:dyDescent="0.2">
      <c r="A5" s="90">
        <v>46357</v>
      </c>
      <c r="B5" s="35"/>
      <c r="C5" s="36">
        <f>AVERAGE(F5:O5)</f>
        <v>1.145</v>
      </c>
      <c r="D5" s="37">
        <f>MIN(F5:O5)</f>
        <v>1.1000000000000001</v>
      </c>
      <c r="E5" s="38">
        <f>MAX(F5:O5)</f>
        <v>1.19</v>
      </c>
      <c r="F5" s="84"/>
      <c r="G5" s="33"/>
      <c r="H5" s="33">
        <v>1.1499999999999999</v>
      </c>
      <c r="I5" s="84"/>
      <c r="J5" s="34">
        <v>1.1000000000000001</v>
      </c>
      <c r="K5" s="84"/>
      <c r="L5" s="139">
        <v>1.1399999999999999</v>
      </c>
      <c r="M5" s="84"/>
      <c r="N5" s="34"/>
      <c r="O5" s="84">
        <v>1.19</v>
      </c>
    </row>
    <row r="6" spans="1:15" x14ac:dyDescent="0.2">
      <c r="A6" s="44" t="s">
        <v>36</v>
      </c>
      <c r="B6" s="45"/>
      <c r="C6" s="46"/>
      <c r="D6" s="47"/>
      <c r="E6" s="48"/>
      <c r="F6" s="86"/>
      <c r="G6" s="56"/>
      <c r="H6" s="56"/>
      <c r="I6" s="86"/>
      <c r="J6" s="57"/>
      <c r="K6" s="86"/>
      <c r="L6" s="141"/>
      <c r="M6" s="86"/>
      <c r="N6" s="49"/>
      <c r="O6" s="86"/>
    </row>
    <row r="7" spans="1:15" x14ac:dyDescent="0.2">
      <c r="A7" s="28" t="s">
        <v>37</v>
      </c>
      <c r="B7" s="156">
        <v>3.5475909090909084</v>
      </c>
      <c r="C7" s="36"/>
      <c r="D7" s="50"/>
      <c r="E7" s="51"/>
      <c r="F7" s="87"/>
      <c r="G7" s="33"/>
      <c r="H7" s="33"/>
      <c r="I7" s="87"/>
      <c r="J7" s="34"/>
      <c r="K7" s="87"/>
      <c r="L7" s="142"/>
      <c r="M7" s="87"/>
      <c r="N7" s="34"/>
      <c r="O7" s="84"/>
    </row>
    <row r="8" spans="1:15" x14ac:dyDescent="0.2">
      <c r="A8" s="90">
        <f>A3</f>
        <v>45627</v>
      </c>
      <c r="B8" s="157"/>
      <c r="C8" s="36">
        <f>AVERAGE(F8:O8)</f>
        <v>3.2650000000000001</v>
      </c>
      <c r="D8" s="37">
        <f>MIN(F8:O8)</f>
        <v>3</v>
      </c>
      <c r="E8" s="38">
        <f>MAX(F8:O8)</f>
        <v>3.69</v>
      </c>
      <c r="F8" s="84">
        <v>3.25</v>
      </c>
      <c r="G8" s="33"/>
      <c r="H8" s="33">
        <v>3.2</v>
      </c>
      <c r="I8" s="84"/>
      <c r="J8" s="34">
        <v>3.2</v>
      </c>
      <c r="K8" s="84">
        <v>3.25</v>
      </c>
      <c r="L8" s="139"/>
      <c r="M8" s="84"/>
      <c r="N8" s="34">
        <v>3</v>
      </c>
      <c r="O8" s="84">
        <v>3.69</v>
      </c>
    </row>
    <row r="9" spans="1:15" x14ac:dyDescent="0.2">
      <c r="A9" s="90">
        <f>A4</f>
        <v>45992</v>
      </c>
      <c r="B9" s="157"/>
      <c r="C9" s="36">
        <f>AVERAGE(F9:O9)</f>
        <v>2.3839999999999995</v>
      </c>
      <c r="D9" s="37">
        <f>MIN(F9:O9)</f>
        <v>2.25</v>
      </c>
      <c r="E9" s="38">
        <f>MAX(F9:O9)</f>
        <v>2.75</v>
      </c>
      <c r="F9" s="84">
        <v>2.2999999999999998</v>
      </c>
      <c r="G9" s="33"/>
      <c r="H9" s="33">
        <v>2.3199999999999998</v>
      </c>
      <c r="I9" s="84"/>
      <c r="J9" s="34">
        <v>2.2999999999999998</v>
      </c>
      <c r="K9" s="84"/>
      <c r="L9" s="139"/>
      <c r="M9" s="84"/>
      <c r="N9" s="34">
        <v>2.25</v>
      </c>
      <c r="O9" s="84">
        <v>2.75</v>
      </c>
    </row>
    <row r="10" spans="1:15" x14ac:dyDescent="0.2">
      <c r="A10" s="90">
        <f>A5</f>
        <v>46357</v>
      </c>
      <c r="B10" s="158"/>
      <c r="C10" s="36">
        <f>AVERAGE(F10:O10)</f>
        <v>2.3733333333333331</v>
      </c>
      <c r="D10" s="37">
        <f>MIN(F10:O10)</f>
        <v>2.2999999999999998</v>
      </c>
      <c r="E10" s="38">
        <f>MAX(F10:O10)</f>
        <v>2.5</v>
      </c>
      <c r="F10" s="85"/>
      <c r="G10" s="97"/>
      <c r="H10" s="97">
        <v>2.3199999999999998</v>
      </c>
      <c r="I10" s="85"/>
      <c r="J10" s="43">
        <v>2.2999999999999998</v>
      </c>
      <c r="K10" s="85"/>
      <c r="L10" s="143"/>
      <c r="M10" s="85"/>
      <c r="N10" s="34"/>
      <c r="O10" s="85">
        <v>2.5</v>
      </c>
    </row>
    <row r="11" spans="1:15" x14ac:dyDescent="0.2">
      <c r="A11" s="44" t="s">
        <v>38</v>
      </c>
      <c r="B11" s="156">
        <v>5.3648400000000001</v>
      </c>
      <c r="C11" s="46"/>
      <c r="D11" s="54"/>
      <c r="E11" s="55"/>
      <c r="F11" s="88"/>
      <c r="G11" s="56"/>
      <c r="H11" s="56"/>
      <c r="I11" s="88"/>
      <c r="J11" s="57"/>
      <c r="K11" s="88"/>
      <c r="L11" s="144"/>
      <c r="M11" s="88"/>
      <c r="N11" s="57"/>
      <c r="O11" s="88"/>
    </row>
    <row r="12" spans="1:15" x14ac:dyDescent="0.2">
      <c r="A12" s="90">
        <f>A3</f>
        <v>45627</v>
      </c>
      <c r="B12" s="157"/>
      <c r="C12" s="36">
        <f>AVERAGE(F12:O12)</f>
        <v>4.5580000000000007</v>
      </c>
      <c r="D12" s="37">
        <f>MIN(F12:O12)</f>
        <v>4</v>
      </c>
      <c r="E12" s="38">
        <f>MAX(F12:O12)</f>
        <v>5.19</v>
      </c>
      <c r="F12" s="84"/>
      <c r="G12" s="94"/>
      <c r="H12" s="33">
        <v>5.0999999999999996</v>
      </c>
      <c r="I12" s="84"/>
      <c r="J12" s="34">
        <v>4.4000000000000004</v>
      </c>
      <c r="K12" s="84">
        <v>4.0999999999999996</v>
      </c>
      <c r="L12" s="139"/>
      <c r="M12" s="84"/>
      <c r="N12" s="34">
        <v>4</v>
      </c>
      <c r="O12" s="84">
        <v>5.19</v>
      </c>
    </row>
    <row r="13" spans="1:15" x14ac:dyDescent="0.2">
      <c r="A13" s="90">
        <f>A4</f>
        <v>45992</v>
      </c>
      <c r="B13" s="157"/>
      <c r="C13" s="36">
        <f>AVERAGE(F13:O13)</f>
        <v>3.75</v>
      </c>
      <c r="D13" s="37">
        <f>MIN(F13:O13)</f>
        <v>3.5</v>
      </c>
      <c r="E13" s="38">
        <f>MAX(F13:O13)</f>
        <v>4.25</v>
      </c>
      <c r="F13" s="84"/>
      <c r="G13" s="94"/>
      <c r="H13" s="33"/>
      <c r="I13" s="84"/>
      <c r="J13" s="34">
        <v>3.5</v>
      </c>
      <c r="K13" s="84"/>
      <c r="L13" s="139"/>
      <c r="M13" s="84"/>
      <c r="N13" s="34">
        <v>3.5</v>
      </c>
      <c r="O13" s="84">
        <v>4.25</v>
      </c>
    </row>
    <row r="14" spans="1:15" x14ac:dyDescent="0.2">
      <c r="A14" s="90">
        <f>A5</f>
        <v>46357</v>
      </c>
      <c r="B14" s="158"/>
      <c r="C14" s="36">
        <f>AVERAGE(F14:O14)</f>
        <v>3.4699999999999998</v>
      </c>
      <c r="D14" s="37">
        <f>MIN(F14:O14)</f>
        <v>3.44</v>
      </c>
      <c r="E14" s="38">
        <f>MAX(F14:O14)</f>
        <v>3.5</v>
      </c>
      <c r="F14" s="85"/>
      <c r="G14" s="94"/>
      <c r="H14" s="33"/>
      <c r="I14" s="85"/>
      <c r="J14" s="34">
        <v>3.5</v>
      </c>
      <c r="K14" s="85"/>
      <c r="L14" s="143"/>
      <c r="M14" s="85"/>
      <c r="N14" s="34"/>
      <c r="O14" s="85">
        <v>3.44</v>
      </c>
    </row>
    <row r="15" spans="1:15" x14ac:dyDescent="0.2">
      <c r="A15" s="44" t="s">
        <v>44</v>
      </c>
      <c r="B15" s="159"/>
      <c r="C15" s="46"/>
      <c r="D15" s="54"/>
      <c r="E15" s="55"/>
      <c r="F15" s="86"/>
      <c r="G15" s="88"/>
      <c r="H15" s="56"/>
      <c r="I15" s="86"/>
      <c r="J15" s="57"/>
      <c r="K15" s="86"/>
      <c r="L15" s="141"/>
      <c r="M15" s="86"/>
      <c r="N15" s="49"/>
      <c r="O15" s="86"/>
    </row>
    <row r="16" spans="1:15" x14ac:dyDescent="0.2">
      <c r="A16" s="28" t="s">
        <v>39</v>
      </c>
      <c r="B16" s="160">
        <v>2.174686363636364</v>
      </c>
      <c r="C16" s="36"/>
      <c r="D16" s="37"/>
      <c r="E16" s="38"/>
      <c r="F16" s="84"/>
      <c r="G16" s="84"/>
      <c r="H16" s="33"/>
      <c r="I16" s="84"/>
      <c r="J16" s="34"/>
      <c r="K16" s="84"/>
      <c r="L16" s="139"/>
      <c r="M16" s="84"/>
      <c r="N16" s="34"/>
      <c r="O16" s="84"/>
    </row>
    <row r="17" spans="1:15" x14ac:dyDescent="0.2">
      <c r="A17" s="90">
        <f>A3</f>
        <v>45627</v>
      </c>
      <c r="B17" s="161"/>
      <c r="C17" s="36">
        <f>AVERAGE(F17:O17)</f>
        <v>2.2350000000000003</v>
      </c>
      <c r="D17" s="37">
        <f>MIN(F17:O17)</f>
        <v>2</v>
      </c>
      <c r="E17" s="38">
        <f>MAX(F17:O17)</f>
        <v>2.8</v>
      </c>
      <c r="F17" s="84">
        <v>2.15</v>
      </c>
      <c r="G17" s="84">
        <v>2.15</v>
      </c>
      <c r="H17" s="33">
        <v>2.8</v>
      </c>
      <c r="I17" s="84">
        <v>2</v>
      </c>
      <c r="J17" s="34">
        <v>2.2000000000000002</v>
      </c>
      <c r="K17" s="84">
        <v>2.1</v>
      </c>
      <c r="L17" s="140">
        <v>2.25</v>
      </c>
      <c r="M17" s="84">
        <v>2.2000000000000002</v>
      </c>
      <c r="N17" s="34">
        <v>2.2000000000000002</v>
      </c>
      <c r="O17" s="84">
        <v>2.2999999999999998</v>
      </c>
    </row>
    <row r="18" spans="1:15" x14ac:dyDescent="0.2">
      <c r="A18" s="90">
        <f>A4</f>
        <v>45992</v>
      </c>
      <c r="B18" s="161"/>
      <c r="C18" s="36">
        <f>AVERAGE(F18:O18)</f>
        <v>2.2837499999999999</v>
      </c>
      <c r="D18" s="37">
        <f>MIN(F18:O18)</f>
        <v>1.75</v>
      </c>
      <c r="E18" s="38">
        <f>MAX(F18:O18)</f>
        <v>2.6</v>
      </c>
      <c r="F18" s="84">
        <v>1.95</v>
      </c>
      <c r="G18" s="84">
        <v>2.27</v>
      </c>
      <c r="H18" s="33"/>
      <c r="I18" s="84">
        <v>1.75</v>
      </c>
      <c r="J18" s="34">
        <v>2.6</v>
      </c>
      <c r="K18" s="84"/>
      <c r="L18" s="140">
        <v>2.5</v>
      </c>
      <c r="M18" s="84">
        <v>2.2999999999999998</v>
      </c>
      <c r="N18" s="34">
        <v>2.5</v>
      </c>
      <c r="O18" s="84">
        <v>2.4</v>
      </c>
    </row>
    <row r="19" spans="1:15" x14ac:dyDescent="0.2">
      <c r="A19" s="92">
        <f>A5</f>
        <v>46357</v>
      </c>
      <c r="B19" s="162"/>
      <c r="C19" s="40">
        <f>AVERAGE(F19:O19)</f>
        <v>2.5125000000000002</v>
      </c>
      <c r="D19" s="41">
        <f>MIN(F19:O19)</f>
        <v>1.95</v>
      </c>
      <c r="E19" s="42">
        <f>MAX(F19:O19)</f>
        <v>2.75</v>
      </c>
      <c r="F19" s="85">
        <v>1.95</v>
      </c>
      <c r="G19" s="85"/>
      <c r="H19" s="97"/>
      <c r="I19" s="85"/>
      <c r="J19" s="43">
        <v>2.75</v>
      </c>
      <c r="K19" s="85"/>
      <c r="L19" s="145">
        <v>2.75</v>
      </c>
      <c r="M19" s="85"/>
      <c r="N19" s="43"/>
      <c r="O19" s="85">
        <v>2.6</v>
      </c>
    </row>
    <row r="20" spans="1:15" x14ac:dyDescent="0.2">
      <c r="A20" s="28" t="s">
        <v>40</v>
      </c>
      <c r="B20" s="156">
        <v>2.7278090909090911</v>
      </c>
      <c r="C20" s="36"/>
      <c r="D20" s="37"/>
      <c r="E20" s="38"/>
      <c r="F20" s="84"/>
      <c r="G20" s="84"/>
      <c r="H20" s="33"/>
      <c r="I20" s="84"/>
      <c r="J20" s="34"/>
      <c r="K20" s="84"/>
      <c r="L20" s="139"/>
      <c r="M20" s="84"/>
      <c r="N20" s="34"/>
      <c r="O20" s="84"/>
    </row>
    <row r="21" spans="1:15" x14ac:dyDescent="0.2">
      <c r="A21" s="90">
        <f>A3</f>
        <v>45627</v>
      </c>
      <c r="B21" s="157"/>
      <c r="C21" s="36">
        <f>AVERAGE(F21:O21)</f>
        <v>2.7675000000000001</v>
      </c>
      <c r="D21" s="37">
        <f>MIN(F21:O21)</f>
        <v>2.65</v>
      </c>
      <c r="E21" s="38">
        <f>MAX(F21:O21)</f>
        <v>2.95</v>
      </c>
      <c r="F21" s="84">
        <v>2.67</v>
      </c>
      <c r="G21" s="94"/>
      <c r="H21" s="132"/>
      <c r="I21" s="84"/>
      <c r="J21" s="34">
        <v>2.8</v>
      </c>
      <c r="K21" s="84">
        <v>2.65</v>
      </c>
      <c r="L21" s="140">
        <v>2.95</v>
      </c>
      <c r="M21" s="84"/>
      <c r="N21" s="34"/>
      <c r="O21" s="84"/>
    </row>
    <row r="22" spans="1:15" x14ac:dyDescent="0.2">
      <c r="A22" s="90">
        <f>A4</f>
        <v>45992</v>
      </c>
      <c r="B22" s="157"/>
      <c r="C22" s="36">
        <f>AVERAGE(F22:O22)</f>
        <v>2.9666666666666668</v>
      </c>
      <c r="D22" s="37">
        <f>MIN(F22:O22)</f>
        <v>2.5</v>
      </c>
      <c r="E22" s="38">
        <f>MAX(F22:O22)</f>
        <v>3.2</v>
      </c>
      <c r="F22" s="84">
        <v>2.5</v>
      </c>
      <c r="G22" s="94"/>
      <c r="H22" s="132"/>
      <c r="I22" s="84"/>
      <c r="J22" s="34">
        <v>3.2</v>
      </c>
      <c r="K22" s="84"/>
      <c r="L22" s="140">
        <v>3.2</v>
      </c>
      <c r="M22" s="84"/>
      <c r="N22" s="34"/>
      <c r="O22" s="84"/>
    </row>
    <row r="23" spans="1:15" x14ac:dyDescent="0.2">
      <c r="A23" s="90">
        <f>A5</f>
        <v>46357</v>
      </c>
      <c r="B23" s="158"/>
      <c r="C23" s="36">
        <f>AVERAGE(F23:O23)</f>
        <v>3.0666666666666664</v>
      </c>
      <c r="D23" s="37">
        <f>MIN(F23:O23)</f>
        <v>2.5</v>
      </c>
      <c r="E23" s="38">
        <f>MAX(F23:O23)</f>
        <v>3.35</v>
      </c>
      <c r="F23" s="85">
        <v>2.5</v>
      </c>
      <c r="G23" s="94"/>
      <c r="H23" s="133"/>
      <c r="I23" s="85"/>
      <c r="J23" s="43">
        <v>3.35</v>
      </c>
      <c r="K23" s="85"/>
      <c r="L23" s="145">
        <v>3.35</v>
      </c>
      <c r="M23" s="85"/>
      <c r="N23" s="43"/>
      <c r="O23" s="85"/>
    </row>
    <row r="24" spans="1:15" x14ac:dyDescent="0.2">
      <c r="A24" s="44" t="s">
        <v>38</v>
      </c>
      <c r="B24" s="156">
        <v>3.8715499999999996</v>
      </c>
      <c r="C24" s="46"/>
      <c r="D24" s="54"/>
      <c r="E24" s="55"/>
      <c r="F24" s="88"/>
      <c r="G24" s="88"/>
      <c r="H24" s="56"/>
      <c r="I24" s="88"/>
      <c r="J24" s="57"/>
      <c r="K24" s="88"/>
      <c r="L24" s="144"/>
      <c r="M24" s="88"/>
      <c r="N24" s="57"/>
      <c r="O24" s="88"/>
    </row>
    <row r="25" spans="1:15" x14ac:dyDescent="0.2">
      <c r="A25" s="90">
        <f>A3</f>
        <v>45627</v>
      </c>
      <c r="B25" s="157"/>
      <c r="C25" s="36">
        <f>AVERAGE(F25:O25)</f>
        <v>3.8233333333333337</v>
      </c>
      <c r="D25" s="37">
        <f>MIN(F25:O25)</f>
        <v>3.5</v>
      </c>
      <c r="E25" s="38">
        <f>MAX(F25:O25)</f>
        <v>4.3</v>
      </c>
      <c r="F25" s="84">
        <v>4.2</v>
      </c>
      <c r="G25" s="94">
        <v>3.8</v>
      </c>
      <c r="H25" s="132">
        <v>4.3</v>
      </c>
      <c r="I25" s="84">
        <v>3.5</v>
      </c>
      <c r="J25" s="34">
        <v>3.7</v>
      </c>
      <c r="K25" s="84">
        <v>3.55</v>
      </c>
      <c r="L25" s="139">
        <v>3.75</v>
      </c>
      <c r="M25" s="84">
        <v>3.6</v>
      </c>
      <c r="N25" s="34"/>
      <c r="O25" s="84">
        <v>4.01</v>
      </c>
    </row>
    <row r="26" spans="1:15" x14ac:dyDescent="0.2">
      <c r="A26" s="90">
        <f>A4</f>
        <v>45992</v>
      </c>
      <c r="B26" s="157"/>
      <c r="C26" s="36">
        <f>AVERAGE(F26:O26)</f>
        <v>3.8925000000000001</v>
      </c>
      <c r="D26" s="37">
        <f>MIN(F26:O26)</f>
        <v>3</v>
      </c>
      <c r="E26" s="38">
        <f>MAX(F26:O26)</f>
        <v>4.75</v>
      </c>
      <c r="F26" s="84">
        <v>4.2</v>
      </c>
      <c r="G26" s="94">
        <v>3.6</v>
      </c>
      <c r="H26" s="132">
        <v>4.2</v>
      </c>
      <c r="I26" s="84">
        <v>3</v>
      </c>
      <c r="J26" s="34">
        <v>4.75</v>
      </c>
      <c r="K26" s="84"/>
      <c r="L26" s="139">
        <v>3.8</v>
      </c>
      <c r="M26" s="84">
        <v>3.45</v>
      </c>
      <c r="N26" s="34"/>
      <c r="O26" s="84">
        <v>4.1399999999999997</v>
      </c>
    </row>
    <row r="27" spans="1:15" x14ac:dyDescent="0.2">
      <c r="A27" s="92">
        <f>A5</f>
        <v>46357</v>
      </c>
      <c r="B27" s="158"/>
      <c r="C27" s="40">
        <f>AVERAGE(F27:O27)</f>
        <v>4.3499999999999996</v>
      </c>
      <c r="D27" s="41">
        <f>MIN(F27:O27)</f>
        <v>3.9</v>
      </c>
      <c r="E27" s="42">
        <f>MAX(F27:O27)</f>
        <v>5</v>
      </c>
      <c r="F27" s="85">
        <v>4.2</v>
      </c>
      <c r="G27" s="96"/>
      <c r="H27" s="134"/>
      <c r="I27" s="85"/>
      <c r="J27" s="43">
        <v>5</v>
      </c>
      <c r="K27" s="85"/>
      <c r="L27" s="143">
        <v>3.9</v>
      </c>
      <c r="M27" s="85"/>
      <c r="N27" s="43"/>
      <c r="O27" s="85">
        <v>4.3</v>
      </c>
    </row>
    <row r="28" spans="1:15" ht="24" x14ac:dyDescent="0.2">
      <c r="A28" s="112" t="s">
        <v>41</v>
      </c>
      <c r="B28" s="156">
        <v>79.018636363636361</v>
      </c>
      <c r="C28" s="36"/>
      <c r="D28" s="37"/>
      <c r="E28" s="38"/>
      <c r="F28" s="84"/>
      <c r="G28" s="84"/>
      <c r="H28" s="33"/>
      <c r="I28" s="84"/>
      <c r="J28" s="39"/>
      <c r="K28" s="84"/>
      <c r="L28" s="126"/>
      <c r="M28" s="84"/>
      <c r="N28" s="53"/>
      <c r="O28" s="84"/>
    </row>
    <row r="29" spans="1:15" x14ac:dyDescent="0.2">
      <c r="A29" s="90">
        <f>A3</f>
        <v>45627</v>
      </c>
      <c r="B29" s="58"/>
      <c r="C29" s="36">
        <f>AVERAGE(F29:O29)</f>
        <v>79.037500000000009</v>
      </c>
      <c r="D29" s="37">
        <f>MIN(F29:O29)</f>
        <v>71.099999999999994</v>
      </c>
      <c r="E29" s="38">
        <f>MAX(F29:O29)</f>
        <v>85</v>
      </c>
      <c r="F29" s="84">
        <v>74</v>
      </c>
      <c r="G29" s="84">
        <v>78</v>
      </c>
      <c r="H29" s="33">
        <v>85</v>
      </c>
      <c r="I29" s="84"/>
      <c r="J29" s="34">
        <v>80</v>
      </c>
      <c r="K29" s="84">
        <v>85</v>
      </c>
      <c r="L29" s="84">
        <v>71.099999999999994</v>
      </c>
      <c r="M29" s="84">
        <v>80</v>
      </c>
      <c r="N29" s="34"/>
      <c r="O29" s="84">
        <v>79.2</v>
      </c>
    </row>
    <row r="30" spans="1:15" x14ac:dyDescent="0.2">
      <c r="A30" s="90">
        <f>A4</f>
        <v>45992</v>
      </c>
      <c r="B30" s="58"/>
      <c r="C30" s="36">
        <f>AVERAGE(F30:O30)</f>
        <v>72.714285714285708</v>
      </c>
      <c r="D30" s="37">
        <f>MIN(F30:O30)</f>
        <v>55</v>
      </c>
      <c r="E30" s="38">
        <f>MAX(F30:O30)</f>
        <v>85</v>
      </c>
      <c r="F30" s="84">
        <v>55</v>
      </c>
      <c r="G30" s="84">
        <v>85</v>
      </c>
      <c r="H30" s="33">
        <v>77</v>
      </c>
      <c r="I30" s="84"/>
      <c r="J30" s="34">
        <v>77</v>
      </c>
      <c r="K30" s="84"/>
      <c r="L30" s="84">
        <v>69.7</v>
      </c>
      <c r="M30" s="84">
        <v>79</v>
      </c>
      <c r="N30" s="34"/>
      <c r="O30" s="84">
        <v>66.3</v>
      </c>
    </row>
    <row r="31" spans="1:15" ht="12.75" thickBot="1" x14ac:dyDescent="0.25">
      <c r="A31" s="92">
        <f>A5</f>
        <v>46357</v>
      </c>
      <c r="B31" s="119"/>
      <c r="C31" s="40">
        <f>AVERAGE(F31:O31)</f>
        <v>71.333333333333329</v>
      </c>
      <c r="D31" s="41">
        <f>MIN(F31:O31)</f>
        <v>69</v>
      </c>
      <c r="E31" s="42">
        <f>MAX(F31:O31)</f>
        <v>75</v>
      </c>
      <c r="F31" s="89">
        <v>70</v>
      </c>
      <c r="G31" s="89"/>
      <c r="H31" s="89"/>
      <c r="I31" s="89"/>
      <c r="J31" s="89">
        <v>75</v>
      </c>
      <c r="K31" s="89"/>
      <c r="L31" s="89">
        <v>69</v>
      </c>
      <c r="M31" s="89"/>
      <c r="N31" s="59"/>
      <c r="O31" s="89"/>
    </row>
    <row r="32" spans="1:15" x14ac:dyDescent="0.2">
      <c r="A32" s="60"/>
      <c r="B32" s="61"/>
      <c r="D32" s="39"/>
      <c r="E32" s="39"/>
      <c r="F32" s="39"/>
      <c r="G32" s="39"/>
      <c r="H32" s="39"/>
      <c r="I32" s="39"/>
      <c r="J32" s="39"/>
      <c r="K32" s="39"/>
      <c r="L32" s="122"/>
      <c r="M32" s="39"/>
      <c r="N32" s="39"/>
      <c r="O32" s="62"/>
    </row>
    <row r="33" spans="1:14" x14ac:dyDescent="0.2">
      <c r="A33" s="111"/>
      <c r="B33" s="27"/>
      <c r="C33" s="27"/>
      <c r="E33" s="52"/>
      <c r="F33" s="52"/>
      <c r="G33" s="52"/>
      <c r="H33" s="52"/>
      <c r="I33" s="52"/>
      <c r="J33" s="52"/>
      <c r="K33" s="52"/>
      <c r="L33" s="123"/>
      <c r="M33" s="52"/>
      <c r="N33" s="52"/>
    </row>
  </sheetData>
  <phoneticPr fontId="15" type="noConversion"/>
  <printOptions horizontalCentered="1" verticalCentered="1"/>
  <pageMargins left="0.74803149606299213" right="0.74803149606299213" top="0.98425196850393704" bottom="0.98425196850393704" header="0.51181102362204722" footer="0.51181102362204722"/>
  <pageSetup paperSize="9" scale="83" orientation="landscape" r:id="rId1"/>
  <headerFooter alignWithMargins="0">
    <oddFooter>&amp;C&amp;D  &amp;&amp;R&amp;Z&amp;F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Belgium</vt:lpstr>
      <vt:lpstr>Euro area</vt:lpstr>
      <vt:lpstr>Financial market and Oil price</vt:lpstr>
      <vt:lpstr>Summary!Print_Area</vt:lpstr>
      <vt:lpstr>Belgium!Print_Titles</vt:lpstr>
      <vt:lpstr>'Euro area'!Print_Titles</vt:lpstr>
    </vt:vector>
  </TitlesOfParts>
  <Company>National Bank of Belgium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Dresse Luc</dc:creator>
  <cp:lastModifiedBy>Basselier Raisa</cp:lastModifiedBy>
  <cp:lastPrinted>2024-03-15T07:16:59Z</cp:lastPrinted>
  <dcterms:created xsi:type="dcterms:W3CDTF">2017-02-16T16:28:55Z</dcterms:created>
  <dcterms:modified xsi:type="dcterms:W3CDTF">2024-09-26T11:44:30Z</dcterms:modified>
</cp:coreProperties>
</file>